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travnicekp\OneDrive - SPUČR\Dokumenty\KoPÚ\Michalovice\Realizace polní cesty - val a IP\V VŘ\v2\"/>
    </mc:Choice>
  </mc:AlternateContent>
  <bookViews>
    <workbookView xWindow="0" yWindow="0" windowWidth="0" windowHeight="0"/>
  </bookViews>
  <sheets>
    <sheet name="Rekapitulace stavby" sheetId="1" r:id="rId1"/>
    <sheet name="IP1 - Interakční prvek IP1" sheetId="2" r:id="rId2"/>
    <sheet name="IP2 - Interakční prvek IP2" sheetId="3" r:id="rId3"/>
    <sheet name="NP - Následná péče" sheetId="4" r:id="rId4"/>
    <sheet name="VON - Vedel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'IP1 - Interakční prvek IP1'!$C$81:$K$123</definedName>
    <definedName name="_xlnm.Print_Area" localSheetId="1">'IP1 - Interakční prvek IP1'!$C$4:$J$39,'IP1 - Interakční prvek IP1'!$C$45:$J$63,'IP1 - Interakční prvek IP1'!$C$69:$K$123</definedName>
    <definedName name="_xlnm.Print_Titles" localSheetId="1">'IP1 - Interakční prvek IP1'!$81:$81</definedName>
    <definedName name="_xlnm._FilterDatabase" localSheetId="2" hidden="1">'IP2 - Interakční prvek IP2'!$C$82:$K$139</definedName>
    <definedName name="_xlnm.Print_Area" localSheetId="2">'IP2 - Interakční prvek IP2'!$C$4:$J$39,'IP2 - Interakční prvek IP2'!$C$45:$J$64,'IP2 - Interakční prvek IP2'!$C$70:$K$139</definedName>
    <definedName name="_xlnm.Print_Titles" localSheetId="2">'IP2 - Interakční prvek IP2'!$82:$82</definedName>
    <definedName name="_xlnm._FilterDatabase" localSheetId="3" hidden="1">'NP - Následná péče'!$C$80:$K$164</definedName>
    <definedName name="_xlnm.Print_Area" localSheetId="3">'NP - Následná péče'!$C$4:$J$39,'NP - Následná péče'!$C$45:$J$62,'NP - Následná péče'!$C$68:$K$164</definedName>
    <definedName name="_xlnm.Print_Titles" localSheetId="3">'NP - Následná péče'!$80:$80</definedName>
    <definedName name="_xlnm._FilterDatabase" localSheetId="4" hidden="1">'VON - Vedeljší a ostatní ...'!$C$82:$K$101</definedName>
    <definedName name="_xlnm.Print_Area" localSheetId="4">'VON - Vedeljší a ostatní ...'!$C$4:$J$39,'VON - Vedeljší a ostatní ...'!$C$45:$J$64,'VON - Vedeljší a ostatní ...'!$C$70:$K$101</definedName>
    <definedName name="_xlnm.Print_Titles" localSheetId="4">'VON - Vedeljší a ostatní ...'!$82:$82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73"/>
  <c i="4" r="J37"/>
  <c r="J36"/>
  <c i="1" r="AY57"/>
  <c i="4" r="J35"/>
  <c i="1" r="AX57"/>
  <c i="4"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6"/>
  <c r="BH106"/>
  <c r="BG106"/>
  <c r="BF106"/>
  <c r="T106"/>
  <c r="R106"/>
  <c r="P106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54"/>
  <c r="J14"/>
  <c r="J12"/>
  <c r="J75"/>
  <c r="E7"/>
  <c r="E48"/>
  <c i="3" r="J37"/>
  <c r="J36"/>
  <c i="1" r="AY56"/>
  <c i="3" r="J35"/>
  <c i="1" r="AX56"/>
  <c i="3"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52"/>
  <c r="E7"/>
  <c r="E73"/>
  <c i="2" r="J37"/>
  <c r="J36"/>
  <c i="1" r="AY55"/>
  <c i="2" r="J35"/>
  <c i="1" r="AX55"/>
  <c i="2" r="BI122"/>
  <c r="BH122"/>
  <c r="BG122"/>
  <c r="BF122"/>
  <c r="T122"/>
  <c r="T121"/>
  <c r="R122"/>
  <c r="R121"/>
  <c r="P122"/>
  <c r="P121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55"/>
  <c r="J23"/>
  <c r="J21"/>
  <c r="E21"/>
  <c r="J78"/>
  <c r="J20"/>
  <c r="J18"/>
  <c r="E18"/>
  <c r="F79"/>
  <c r="J17"/>
  <c r="J15"/>
  <c r="E15"/>
  <c r="F78"/>
  <c r="J14"/>
  <c r="J12"/>
  <c r="J52"/>
  <c r="E7"/>
  <c r="E48"/>
  <c i="1" r="L50"/>
  <c r="AM50"/>
  <c r="AM49"/>
  <c r="L49"/>
  <c r="AM47"/>
  <c r="L47"/>
  <c r="L45"/>
  <c r="L44"/>
  <c i="4" r="BK141"/>
  <c i="3" r="BK123"/>
  <c i="5" r="J88"/>
  <c i="3" r="BK86"/>
  <c r="BK130"/>
  <c i="5" r="BK88"/>
  <c i="4" r="J120"/>
  <c i="3" r="BK116"/>
  <c r="BK96"/>
  <c i="2" r="J91"/>
  <c i="4" r="BK120"/>
  <c r="BK94"/>
  <c i="3" r="J112"/>
  <c i="2" r="J117"/>
  <c r="BK85"/>
  <c r="J97"/>
  <c i="4" r="BK161"/>
  <c i="3" r="BK138"/>
  <c i="2" r="BK105"/>
  <c i="3" r="J90"/>
  <c i="4" r="BK90"/>
  <c i="2" r="BK122"/>
  <c r="J85"/>
  <c i="4" r="J114"/>
  <c i="3" r="BK114"/>
  <c i="2" r="BK93"/>
  <c i="4" r="BK145"/>
  <c i="3" r="BK106"/>
  <c i="2" r="BK111"/>
  <c i="5" r="BK91"/>
  <c i="4" r="BK106"/>
  <c i="3" r="J102"/>
  <c i="4" r="J149"/>
  <c i="2" r="BK117"/>
  <c i="4" r="BK137"/>
  <c i="3" r="J138"/>
  <c i="2" r="BK101"/>
  <c i="5" r="J86"/>
  <c i="4" r="J94"/>
  <c i="3" r="J108"/>
  <c r="J86"/>
  <c i="5" r="BK96"/>
  <c i="4" r="J96"/>
  <c i="3" r="J114"/>
  <c r="J96"/>
  <c i="2" r="J103"/>
  <c r="BK91"/>
  <c r="BK87"/>
  <c i="4" r="J153"/>
  <c i="3" r="J130"/>
  <c i="2" r="J113"/>
  <c i="4" r="J84"/>
  <c i="5" r="J96"/>
  <c i="4" r="BK96"/>
  <c i="2" r="J111"/>
  <c i="5" r="BK93"/>
  <c i="4" r="J131"/>
  <c i="3" r="J125"/>
  <c r="J94"/>
  <c i="2" r="BK89"/>
  <c i="4" r="BK98"/>
  <c i="3" r="J104"/>
  <c i="2" r="J122"/>
  <c r="J93"/>
  <c i="3" r="BK92"/>
  <c i="4" r="J108"/>
  <c i="3" r="BK125"/>
  <c i="4" r="BK131"/>
  <c i="2" r="J105"/>
  <c i="4" r="J100"/>
  <c i="3" r="BK135"/>
  <c i="5" r="BK100"/>
  <c i="4" r="J157"/>
  <c r="J90"/>
  <c i="3" r="BK100"/>
  <c i="2" r="BK103"/>
  <c i="4" r="BK108"/>
  <c i="3" r="J118"/>
  <c i="4" r="J137"/>
  <c i="3" r="BK112"/>
  <c i="2" r="J87"/>
  <c i="3" r="J116"/>
  <c i="4" r="BK157"/>
  <c i="3" r="J106"/>
  <c i="5" r="J91"/>
  <c i="4" r="BK129"/>
  <c r="J92"/>
  <c i="3" r="J100"/>
  <c i="4" r="BK153"/>
  <c i="3" r="J135"/>
  <c r="BK94"/>
  <c i="2" r="BK107"/>
  <c r="BK97"/>
  <c r="BK113"/>
  <c i="4" r="BK100"/>
  <c i="3" r="BK98"/>
  <c i="2" r="BK95"/>
  <c i="4" r="J98"/>
  <c r="J161"/>
  <c r="BK84"/>
  <c i="2" r="J107"/>
  <c i="4" r="J141"/>
  <c i="3" r="BK118"/>
  <c r="BK102"/>
  <c r="J92"/>
  <c i="5" r="J100"/>
  <c i="4" r="J106"/>
  <c i="3" r="J123"/>
  <c r="J88"/>
  <c r="J98"/>
  <c i="4" r="BK149"/>
  <c i="3" r="BK90"/>
  <c i="4" r="J129"/>
  <c i="2" r="J95"/>
  <c i="4" r="BK114"/>
  <c i="2" r="J89"/>
  <c i="4" r="J145"/>
  <c i="3" r="BK104"/>
  <c i="5" r="BK86"/>
  <c i="4" r="BK92"/>
  <c i="3" r="BK108"/>
  <c r="BK88"/>
  <c i="2" r="J101"/>
  <c i="5" r="J93"/>
  <c i="1" r="AS54"/>
  <c i="2" l="1" r="P84"/>
  <c r="P83"/>
  <c r="P82"/>
  <c i="1" r="AU55"/>
  <c i="3" r="T85"/>
  <c r="T84"/>
  <c r="T83"/>
  <c i="4" r="R83"/>
  <c r="R82"/>
  <c r="R81"/>
  <c i="5" r="P85"/>
  <c r="P84"/>
  <c r="P83"/>
  <c i="1" r="AU58"/>
  <c i="2" r="R84"/>
  <c r="R83"/>
  <c r="R82"/>
  <c i="3" r="P85"/>
  <c r="P84"/>
  <c r="P83"/>
  <c i="1" r="AU56"/>
  <c i="4" r="T83"/>
  <c r="T82"/>
  <c r="T81"/>
  <c i="5" r="R85"/>
  <c r="R84"/>
  <c r="R83"/>
  <c i="2" r="BK84"/>
  <c i="3" r="R85"/>
  <c r="R84"/>
  <c r="R83"/>
  <c i="4" r="P83"/>
  <c r="P82"/>
  <c r="P81"/>
  <c i="1" r="AU57"/>
  <c i="2" r="T84"/>
  <c r="T83"/>
  <c r="T82"/>
  <c i="3" r="BK85"/>
  <c r="J85"/>
  <c r="J61"/>
  <c i="5" r="T85"/>
  <c r="T84"/>
  <c r="T83"/>
  <c i="4" r="BK83"/>
  <c r="J83"/>
  <c r="J61"/>
  <c i="5" r="BK85"/>
  <c r="J85"/>
  <c r="J61"/>
  <c i="2" r="F54"/>
  <c r="BE91"/>
  <c r="BE85"/>
  <c r="BE93"/>
  <c r="BE107"/>
  <c i="3" r="E48"/>
  <c r="J54"/>
  <c r="F80"/>
  <c r="BE106"/>
  <c i="2" r="F55"/>
  <c r="J76"/>
  <c r="J79"/>
  <c r="BE87"/>
  <c r="BE95"/>
  <c r="BE97"/>
  <c r="BE101"/>
  <c r="BE113"/>
  <c r="BE117"/>
  <c i="3" r="J55"/>
  <c r="J77"/>
  <c r="BE86"/>
  <c r="BE98"/>
  <c r="BE102"/>
  <c r="BE123"/>
  <c r="BE125"/>
  <c i="4" r="J54"/>
  <c r="BE92"/>
  <c r="BE96"/>
  <c r="BE108"/>
  <c r="BE120"/>
  <c r="BE145"/>
  <c r="BE157"/>
  <c i="5" r="F54"/>
  <c r="J77"/>
  <c r="J79"/>
  <c r="BE88"/>
  <c r="BK99"/>
  <c r="J99"/>
  <c r="J63"/>
  <c i="2" r="J54"/>
  <c r="BE105"/>
  <c i="3" r="BE92"/>
  <c r="BE108"/>
  <c i="4" r="J52"/>
  <c r="F55"/>
  <c r="F77"/>
  <c r="BE84"/>
  <c r="BE90"/>
  <c r="BE100"/>
  <c r="BE106"/>
  <c r="BE137"/>
  <c r="BE149"/>
  <c r="BE153"/>
  <c i="5" r="E48"/>
  <c r="BE93"/>
  <c r="BE96"/>
  <c i="2" r="E72"/>
  <c i="3" r="F54"/>
  <c r="BE88"/>
  <c r="BE90"/>
  <c r="BE104"/>
  <c r="BE112"/>
  <c r="BE114"/>
  <c r="BE118"/>
  <c i="4" r="E71"/>
  <c r="J78"/>
  <c r="BE94"/>
  <c r="BE114"/>
  <c r="BE141"/>
  <c i="5" r="F55"/>
  <c r="J80"/>
  <c r="BE91"/>
  <c i="3" r="BE94"/>
  <c r="BE130"/>
  <c r="BE138"/>
  <c i="4" r="BE161"/>
  <c i="5" r="BE100"/>
  <c i="2" r="BE89"/>
  <c r="BE103"/>
  <c r="BE111"/>
  <c r="BE122"/>
  <c r="BK121"/>
  <c r="J121"/>
  <c r="J62"/>
  <c i="3" r="BE96"/>
  <c r="BE100"/>
  <c r="BE116"/>
  <c r="BE135"/>
  <c r="BK134"/>
  <c r="J134"/>
  <c r="J62"/>
  <c r="BK137"/>
  <c r="J137"/>
  <c r="J63"/>
  <c i="4" r="BE98"/>
  <c r="BE129"/>
  <c r="BE131"/>
  <c i="5" r="BE86"/>
  <c r="BK95"/>
  <c r="J95"/>
  <c r="J62"/>
  <c i="2" r="F37"/>
  <c i="1" r="BD55"/>
  <c i="4" r="F35"/>
  <c i="1" r="BB57"/>
  <c i="5" r="F36"/>
  <c i="1" r="BC58"/>
  <c i="4" r="F36"/>
  <c i="1" r="BC57"/>
  <c i="5" r="J34"/>
  <c i="1" r="AW58"/>
  <c i="3" r="F34"/>
  <c i="1" r="BA56"/>
  <c i="3" r="F37"/>
  <c i="1" r="BD56"/>
  <c i="3" r="F35"/>
  <c i="1" r="BB56"/>
  <c i="5" r="F37"/>
  <c i="1" r="BD58"/>
  <c i="2" r="J34"/>
  <c i="1" r="AW55"/>
  <c i="3" r="J34"/>
  <c i="1" r="AW56"/>
  <c i="2" r="F35"/>
  <c i="1" r="BB55"/>
  <c i="4" r="F37"/>
  <c i="1" r="BD57"/>
  <c i="4" r="J34"/>
  <c i="1" r="AW57"/>
  <c i="3" r="F36"/>
  <c i="1" r="BC56"/>
  <c i="5" r="F34"/>
  <c i="1" r="BA58"/>
  <c i="4" r="F34"/>
  <c i="1" r="BA57"/>
  <c i="2" r="F36"/>
  <c i="1" r="BC55"/>
  <c i="5" r="F35"/>
  <c i="1" r="BB58"/>
  <c i="2" r="F34"/>
  <c i="1" r="BA55"/>
  <c i="2" l="1" r="BK83"/>
  <c r="J83"/>
  <c r="J60"/>
  <c r="J84"/>
  <c r="J61"/>
  <c i="5" r="BK84"/>
  <c r="J84"/>
  <c r="J60"/>
  <c i="4" r="BK82"/>
  <c r="J82"/>
  <c r="J60"/>
  <c i="3" r="BK84"/>
  <c r="J84"/>
  <c r="J60"/>
  <c i="1" r="BC54"/>
  <c r="W32"/>
  <c r="BB54"/>
  <c r="W31"/>
  <c i="3" r="F33"/>
  <c i="1" r="AZ56"/>
  <c r="BA54"/>
  <c r="W30"/>
  <c i="2" r="J33"/>
  <c i="1" r="AV55"/>
  <c r="AT55"/>
  <c i="4" r="J33"/>
  <c i="1" r="AV57"/>
  <c r="AT57"/>
  <c i="3" r="J33"/>
  <c i="1" r="AV56"/>
  <c r="AT56"/>
  <c i="5" r="F33"/>
  <c i="1" r="AZ58"/>
  <c i="5" r="J33"/>
  <c i="1" r="AV58"/>
  <c r="AT58"/>
  <c r="AU54"/>
  <c r="BD54"/>
  <c r="W33"/>
  <c i="4" r="F33"/>
  <c i="1" r="AZ57"/>
  <c i="2" r="F33"/>
  <c i="1" r="AZ55"/>
  <c i="2" l="1" r="BK82"/>
  <c r="J82"/>
  <c i="5" r="BK83"/>
  <c r="J83"/>
  <c r="J59"/>
  <c i="4" r="BK81"/>
  <c r="J81"/>
  <c r="J59"/>
  <c i="3" r="BK83"/>
  <c r="J83"/>
  <c i="1" r="AZ54"/>
  <c r="W29"/>
  <c r="AW54"/>
  <c r="AK30"/>
  <c r="AX54"/>
  <c i="2" r="J30"/>
  <c i="1" r="AG55"/>
  <c r="AN55"/>
  <c i="3" r="J30"/>
  <c i="1" r="AG56"/>
  <c r="AN56"/>
  <c r="AY54"/>
  <c i="2" l="1" r="J39"/>
  <c r="J59"/>
  <c i="3" r="J39"/>
  <c r="J59"/>
  <c i="1" r="AV54"/>
  <c r="AK29"/>
  <c i="5" r="J30"/>
  <c i="1" r="AG58"/>
  <c r="AN58"/>
  <c i="4" r="J30"/>
  <c i="1" r="AG57"/>
  <c r="AN57"/>
  <c i="5" l="1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<sst xmlns="http://schemas.openxmlformats.org/spreadsheetml/2006/main">
  <si>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</si>
  <si>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</si>
  <si>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</si>
  <si>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</si>
  <si>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</si>
  <si>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{1ab3f0fa-a7e0-4f75-a4d8-8d3f6cbb8993}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</si>
  <si>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</si>
  <si>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</si>
  <si>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</si>
  <si>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</si>
  <si>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</si>
  <si>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</si>
  <si>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</si>
  <si>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</si>
  <si>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2021v2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</si>
  <si>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</si>
  <si>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</si>
  <si>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IP 1, IP 2, NP a VON</t>
  </si>
  <si>
    <t>KSO:</t>
  </si>
  <si>
    <t/>
  </si>
  <si>
    <t>CC-CZ:</t>
  </si>
  <si>
    <t>Místo:</t>
  </si>
  <si>
    <t xml:space="preserve"> </t>
  </si>
  <si>
    <t>Datum:</t>
  </si>
  <si>
    <t>28. 1. 2021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</si>
  <si>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</si>
  <si>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</si>
  <si>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</si>
  <si>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</si>
  <si>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</si>
  <si>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</si>
  <si>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</si>
  <si>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</si>
  <si>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</si>
  <si>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</si>
  <si>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</si>
  <si>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</si>
  <si>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</si>
  <si>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</si>
  <si>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</si>
  <si>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</si>
  <si>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</si>
  <si>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</si>
  <si>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</si>
  <si>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</si>
  <si>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</si>
  <si>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</si>
  <si>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</si>
  <si>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</si>
  <si>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</si>
  <si>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</si>
  <si>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</si>
  <si>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</si>
  <si>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</si>
  <si>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</si>
  <si>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</si>
  <si>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</si>
  <si>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</si>
  <si>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</si>
  <si>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</si>
  <si>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</si>
  <si>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</si>
  <si>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</si>
  <si>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</si>
  <si>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</si>
  <si>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</si>
  <si>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</si>
  <si>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</si>
  <si>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</si>
  <si>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</si>
  <si>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</si>
  <si>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</si>
  <si>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</si>
  <si>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</si>
  <si>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IP1</t>
  </si>
  <si>
    <t>Interakční prvek IP1</t>
  </si>
  <si>
    <t>STA</t>
  </si>
  <si>
    <t>1</t>
  </si>
  <si>
    <t>{b7b0a6e7-7c6f-4865-8d44-a47bf07b289a}</t>
  </si>
  <si>
    <t>2</t>
  </si>
  <si>
    <t>IP2</t>
  </si>
  <si>
    <t>Interakční prvek IP2</t>
  </si>
  <si>
    <t>{e9f65e2a-7d21-4c33-9b4e-194d4610f19c}</t>
  </si>
  <si>
    <t>NP</t>
  </si>
  <si>
    <t>Následná péče</t>
  </si>
  <si>
    <t>{bf5b263d-ab99-43ee-b886-8b99817bca4b}</t>
  </si>
  <si>
    <t>VON</t>
  </si>
  <si>
    <t>Vedeljší a ostatní ...</t>
  </si>
  <si>
    <t>{0d5ab0f5-ed74-42eb-b070-342670dd2fce}</t>
  </si>
  <si>
    <t>KRYCÍ LIST SOUPISU PRACÍ</t>
  </si>
  <si>
    <t>Objekt:</t>
  </si>
  <si>
    <t>IP1 - Interakční prvek IP1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</si>
  <si>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</si>
  <si>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</si>
  <si>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</si>
  <si>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</si>
  <si>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</si>
  <si>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</si>
  <si>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</si>
  <si>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</si>
  <si>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</si>
  <si>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</si>
  <si>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</si>
  <si>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</si>
  <si>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</si>
  <si>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</si>
  <si>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</si>
  <si>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</si>
  <si>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</si>
  <si>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</si>
  <si>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</si>
  <si>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</si>
  <si>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</si>
  <si>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</si>
  <si>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</si>
  <si>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</si>
  <si>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</si>
  <si>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</si>
  <si>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171151103</t>
  </si>
  <si>
    <t>Uložení sypaniny z hornin soudržných do násypů zhutněných strojně</t>
  </si>
  <si>
    <t>m3</t>
  </si>
  <si>
    <t>CS ÚRS 2021 01</t>
  </si>
  <si>
    <t>4</t>
  </si>
  <si>
    <t>PP</t>
  </si>
  <si>
    <t>Uložení sypanin do násypů strojně s rozprostřením sypaniny ve vrstvách a s hrubým urovnáním zhutněných z hornin soudržných jakékoliv třídy těžitelnosti</t>
  </si>
  <si>
    <t>183111114</t>
  </si>
  <si>
    <t>Hloubení jamek bez výměny půdy zeminy tř 1 až 4 objem do 0,02 m3 v rovině a svahu do 1:5</t>
  </si>
  <si>
    <t>kus</t>
  </si>
  <si>
    <t>Hloubení jamek pro vysazování rostlin v zemině tř.1 až 4 bez výměny půdy v rovině nebo na svahu do 1:5, objemu přes 0,01 do 0,02 m3</t>
  </si>
  <si>
    <t>3</t>
  </si>
  <si>
    <t>184102111</t>
  </si>
  <si>
    <t>Výsadba dřeviny s balem D do 0,2 m do jamky se zalitím v rovině a svahu do 1:5</t>
  </si>
  <si>
    <t>6</t>
  </si>
  <si>
    <t>Výsadba dřeviny s balem do předem vyhloubené jamky se zalitím v rovině nebo na svahu do 1:5, při průměru balu přes 100 do 200 mm</t>
  </si>
  <si>
    <t>M</t>
  </si>
  <si>
    <t>02650001</t>
  </si>
  <si>
    <t>Líska obecná /Corylus avellana/ 40-60cm, BM</t>
  </si>
  <si>
    <t>8</t>
  </si>
  <si>
    <t>5</t>
  </si>
  <si>
    <t>02652002</t>
  </si>
  <si>
    <t>Svida krvavá /Cornus sanguinea/ 40-60cm, BM</t>
  </si>
  <si>
    <t>10</t>
  </si>
  <si>
    <t>02650003</t>
  </si>
  <si>
    <t>Dřín obecný /Cornus mas/ 40-60cm, BM</t>
  </si>
  <si>
    <t>12</t>
  </si>
  <si>
    <t>7</t>
  </si>
  <si>
    <t>184808211</t>
  </si>
  <si>
    <t>Ochrana sazenic proti škodám zvěří nátěrem nebo postřikem</t>
  </si>
  <si>
    <t>14</t>
  </si>
  <si>
    <t>Ochrana sazenic proti škodám zvěří nátěrem nebo postřikem ochranným prostředkem</t>
  </si>
  <si>
    <t>VV</t>
  </si>
  <si>
    <t>40</t>
  </si>
  <si>
    <t>Součet</t>
  </si>
  <si>
    <t>M004</t>
  </si>
  <si>
    <t>Repelentní ochrnný nátěr na sazenice - např. MORSUVIN</t>
  </si>
  <si>
    <t>kg</t>
  </si>
  <si>
    <t>16</t>
  </si>
  <si>
    <t>9</t>
  </si>
  <si>
    <t>185802114</t>
  </si>
  <si>
    <t>Hnojení půdy umělým hnojivem k jednotlivým rostlinám v rovině a svahu do 1:5</t>
  </si>
  <si>
    <t>t</t>
  </si>
  <si>
    <t>18</t>
  </si>
  <si>
    <t>Hnojení půdy nebo trávníku v rovině nebo na svahu do 1:5 umělým hnojivem s rozdělením k jednotlivým rostlinám</t>
  </si>
  <si>
    <t>M003</t>
  </si>
  <si>
    <t>Komplexní zásobní hnojivo v tabletách - např. SILVAMIX C</t>
  </si>
  <si>
    <t>20</t>
  </si>
  <si>
    <t>11</t>
  </si>
  <si>
    <t>185804312</t>
  </si>
  <si>
    <t>Zalití rostlin vodou plocha přes 20 m2</t>
  </si>
  <si>
    <t>22</t>
  </si>
  <si>
    <t>Zalití rostlin vodou plochy záhonů jednotlivě přes 20 m2</t>
  </si>
  <si>
    <t>"keře"40*0,01</t>
  </si>
  <si>
    <t>M401</t>
  </si>
  <si>
    <t>Voda pro zálivku - pořízení</t>
  </si>
  <si>
    <t>24</t>
  </si>
  <si>
    <t>13</t>
  </si>
  <si>
    <t>185851121</t>
  </si>
  <si>
    <t>Dovoz vody pro zálivku rostlin za vzdálenost do 1000 m</t>
  </si>
  <si>
    <t>26</t>
  </si>
  <si>
    <t>Dovoz vody pro zálivku rostlin na vzdálenost do 1000 m</t>
  </si>
  <si>
    <t>40*0,01</t>
  </si>
  <si>
    <t>185851129</t>
  </si>
  <si>
    <t>Příplatek k dovozu vody pro zálivku rostlin do 1000 m ZKD 1000 m</t>
  </si>
  <si>
    <t>28</t>
  </si>
  <si>
    <t>Dovoz vody pro zálivku rostlin Příplatek k ceně za každých dalších i započatých 1000 m</t>
  </si>
  <si>
    <t>0,4*5 "Přepočtené koeficientem množství</t>
  </si>
  <si>
    <t>998</t>
  </si>
  <si>
    <t>Přesun hmot</t>
  </si>
  <si>
    <t>998231311</t>
  </si>
  <si>
    <t>Přesun hmot pro sadovnické a krajinářské úpravy vodorovně do 5000 m</t>
  </si>
  <si>
    <t>30</t>
  </si>
  <si>
    <t>Přesun hmot pro sadovnické a krajinářské úpravy dopravní vzdálenost do 5000 m</t>
  </si>
  <si>
    <t>IP2 - Interakční prvek IP2</t>
  </si>
  <si>
    <t xml:space="preserve">    9 - Ostatní konstrukce a práce, bourání</t>
  </si>
  <si>
    <t>183101114</t>
  </si>
  <si>
    <t>Hloubení jamek bez výměny půdy zeminy tř 1 až 4 objem do 0,125 m3 v rovině a svahu do 1:5</t>
  </si>
  <si>
    <t>Hloubení jamek pro vysazování rostlin v zemině tř.1 až 4 bez výměny půdy v rovině nebo na svahu do 1:5, objemu přes 0,05 do 0,125 m3</t>
  </si>
  <si>
    <t>184102112</t>
  </si>
  <si>
    <t>Výsadba dřeviny s balem D do 0,3 m do jamky se zalitím v rovině a svahu do 1:5</t>
  </si>
  <si>
    <t>Výsadba dřeviny s balem do předem vyhloubené jamky se zalitím v rovině nebo na svahu do 1:5, při průměru balu přes 200 do 300 mm</t>
  </si>
  <si>
    <t>0265009</t>
  </si>
  <si>
    <t>Javor babyka /Acer campestre/ 80 - 120 cm,BM</t>
  </si>
  <si>
    <t>0265010</t>
  </si>
  <si>
    <t>Dub letní /Quecus robur/ 80 - 120 cm, BM</t>
  </si>
  <si>
    <t>0265011</t>
  </si>
  <si>
    <t>Habr obecný /Carpinus betulus/ 80 - 120 cm, BM</t>
  </si>
  <si>
    <t>184R001</t>
  </si>
  <si>
    <t>Kůl l 1,8 m D 40mm k sazenici</t>
  </si>
  <si>
    <t>Dodání a osazení kůlu k sazenici délky 1,8 m, průměru cca 40, s upevněním sazenice ke kůlu motouzem</t>
  </si>
  <si>
    <t>400+200</t>
  </si>
  <si>
    <t>32</t>
  </si>
  <si>
    <t>"stromy" 600*0,04</t>
  </si>
  <si>
    <t>"keře"200*0,01</t>
  </si>
  <si>
    <t>17</t>
  </si>
  <si>
    <t>34</t>
  </si>
  <si>
    <t>36</t>
  </si>
  <si>
    <t>200*0,01</t>
  </si>
  <si>
    <t>600*0,04</t>
  </si>
  <si>
    <t>19</t>
  </si>
  <si>
    <t>38</t>
  </si>
  <si>
    <t>26*5 "Přepočtené koeficientem množství</t>
  </si>
  <si>
    <t>Ostatní konstrukce a práce, bourání</t>
  </si>
  <si>
    <t>9R001</t>
  </si>
  <si>
    <t>Dodání a osazení ochranného pletiva k vysazené dřevině</t>
  </si>
  <si>
    <t>ks</t>
  </si>
  <si>
    <t>42</t>
  </si>
  <si>
    <t>NP - Následná péče</t>
  </si>
  <si>
    <t>184801121</t>
  </si>
  <si>
    <t>Ošetřování vysazených dřevin soliterních v rovině a svahu do 1:5</t>
  </si>
  <si>
    <t>Ošetření vysazených dřevin solitérních v rovině nebo na svahu do 1:5</t>
  </si>
  <si>
    <t>"I.rok"400</t>
  </si>
  <si>
    <t>"II.rok"400</t>
  </si>
  <si>
    <t>"III.rok"400</t>
  </si>
  <si>
    <t>M402</t>
  </si>
  <si>
    <t>Výměna a doplnění kůlů (10%)</t>
  </si>
  <si>
    <t>M403</t>
  </si>
  <si>
    <t>Výměna a doplnění příček (10%)</t>
  </si>
  <si>
    <t>M404</t>
  </si>
  <si>
    <t>Výměna a doplnění úvazků (10%)</t>
  </si>
  <si>
    <t>M405</t>
  </si>
  <si>
    <t>Zhotovení (obnova) konstrukce ze 3 kůlů (10%)</t>
  </si>
  <si>
    <t>M406</t>
  </si>
  <si>
    <t>Upevnění (obnova, oprava) rostlin kůlem (10%)</t>
  </si>
  <si>
    <t>Upevnění (obnova, oprava) rostlin kůlem</t>
  </si>
  <si>
    <t>"I.rok"440</t>
  </si>
  <si>
    <t>"II.rok"440</t>
  </si>
  <si>
    <t>"III.rok"440</t>
  </si>
  <si>
    <t>184815173</t>
  </si>
  <si>
    <t>Ožínání sazenic celoplošné sklon do 1:5 při střední viditelnosti a výšky přes 60 cm</t>
  </si>
  <si>
    <t>Ochrana sazenic ručním ožínáním celoplošné sklon do 1:5 při viditelnosti střední, výšky přes 60 cm</t>
  </si>
  <si>
    <t>"I.rok"2*630</t>
  </si>
  <si>
    <t>"II.rok"2*630</t>
  </si>
  <si>
    <t>"III.rok"2*630</t>
  </si>
  <si>
    <t>185803112</t>
  </si>
  <si>
    <t>Ošetření trávníku shrabáním ve svahu do 1:2</t>
  </si>
  <si>
    <t>m2</t>
  </si>
  <si>
    <t>Ošetření trávníku jednorázové na svahu přes 1:5 do 1:2</t>
  </si>
  <si>
    <t>"I.rok"2*919,12</t>
  </si>
  <si>
    <t>"II.rok"2*919,12</t>
  </si>
  <si>
    <t>"III.rok"2*919,12</t>
  </si>
  <si>
    <t>"stromy I. rok" 400*0,05*10</t>
  </si>
  <si>
    <t>"kere I. rok" 240*0,01*10</t>
  </si>
  <si>
    <t>"stromy II.rok" 400*0,05*8</t>
  </si>
  <si>
    <t>"kere II.rok" 240*0,01*8</t>
  </si>
  <si>
    <t>"stromy III.rok" 400*0,05*5</t>
  </si>
  <si>
    <t>"keře III.rok"240*0,01*5</t>
  </si>
  <si>
    <t>224"I.rok"</t>
  </si>
  <si>
    <t>179,2"II.rok"</t>
  </si>
  <si>
    <t>112"III.rok</t>
  </si>
  <si>
    <t>515,1*5 "Přepočtené koeficientem množství</t>
  </si>
  <si>
    <t>OPR002</t>
  </si>
  <si>
    <t>Doplnění výsadby v I. roce - IP2, 10% z 400 ks stromů a 200 ks keřů</t>
  </si>
  <si>
    <t>kpl</t>
  </si>
  <si>
    <t>1*0,1 "Přepočtené koeficientem množství</t>
  </si>
  <si>
    <t>OPR001</t>
  </si>
  <si>
    <t>Doplnění výsadby v I. roce - IP1, 10% z 40ks keřů</t>
  </si>
  <si>
    <t>Doplnění výsadby v I. roce - IP1, 10% z 40 ks keřů</t>
  </si>
  <si>
    <t>OPR003</t>
  </si>
  <si>
    <t>Doplnění výsadby v II. roce - IP1, 8% z 40ks keřů</t>
  </si>
  <si>
    <t>Doplnění výsadby v II. roce - IP1, 8% z 40 ks keřů</t>
  </si>
  <si>
    <t>1*0,08 "Přepočtené koeficientem množství</t>
  </si>
  <si>
    <t>OPR004</t>
  </si>
  <si>
    <t>Doplnění výsadby v II. roce - IP2, 8% z 400 ks stromů a 200 ks keřů</t>
  </si>
  <si>
    <t>OPR005</t>
  </si>
  <si>
    <t>Doplnění výsadby v III. roce - IP1, 8% z 40ks keřů</t>
  </si>
  <si>
    <t>Doplnění výsadby v III. roce - IP1, 8% z 40 ks keřů</t>
  </si>
  <si>
    <t>OPR006</t>
  </si>
  <si>
    <t>Doplnění výsadby v III. roce - IP2, 8% z 400 ks stromů a 200 ks keřů</t>
  </si>
  <si>
    <t>VON - Vedeljší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</si>
  <si>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</si>
  <si>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</si>
  <si>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</si>
  <si>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</si>
  <si>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</si>
  <si>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</si>
  <si>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</si>
  <si>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</si>
  <si>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01003</t>
  </si>
  <si>
    <t>Vypracování "Dokumentace skutečného provedení prací"</t>
  </si>
  <si>
    <t>01004</t>
  </si>
  <si>
    <t>Zajištění veškerých geodetických prací souvisejících s realizací díla</t>
  </si>
  <si>
    <t>soubor</t>
  </si>
  <si>
    <t>Zajištění vwškerých měřičských i kancelářských geodetických prací souvisejících s vytyčením, realizací i následným předáním díla.</t>
  </si>
  <si>
    <t>P</t>
  </si>
  <si>
    <t>Poznámka k položce:_x000d_
Poznámka k položce: Jední se zejména o: - vytyčení rozsahu stavby - podklady zjišťovacích protokolů - apod.</t>
  </si>
  <si>
    <t>01005</t>
  </si>
  <si>
    <t>Pasportizace stávajícího stavu</t>
  </si>
  <si>
    <t>Pasportizace stávajícího stavu pozemků na kterých bude stavba realizována.</t>
  </si>
  <si>
    <t>01006</t>
  </si>
  <si>
    <t>Zajištění aktualizace IS v obvodu stavby včetně jejich vytyčení v terénu a označení během stavby.</t>
  </si>
  <si>
    <t>VRN3</t>
  </si>
  <si>
    <t>Zařízení staveniště</t>
  </si>
  <si>
    <t>03001</t>
  </si>
  <si>
    <t>Zajištění kompletního zařízení staveniště a jeho případné připojení na sítě</t>
  </si>
  <si>
    <t>Kompletní zajištění objektů zařízení staveniště dle rozsahu stavby včetně případného připojení na IS</t>
  </si>
  <si>
    <t>Poznámka k položce:_x000d_
Poznámka k položce: Položka zahrnuje zejména náklady na: - zajištění podmínek pro použití přístupových komunikací dotčených stavbou s příslušnými vlastníky či správci a zajištění jejich splnění - provedení takových opatření, aby plochy obvodu staveniště nebyly znečištěny ropnými látkai a jinými podobnými produkty - provedení takových opatření, aby nebyly překračovány limity prašnosti a hlučnostidané obecně závaznou vyhláškou - zajištění péče o nepředané objekty a konstrukce stavby, jejich ošetřování a zimní opatření - zajištění ochrany veškeré zeleně v prostoru staveniště a v jeho bezprostřední blízkosti proti poškození vlivem realizace stavby</t>
  </si>
  <si>
    <t>VRN9</t>
  </si>
  <si>
    <t>Ostatní náklady</t>
  </si>
  <si>
    <t>09002</t>
  </si>
  <si>
    <t>Zajištění písemných souhlasných vyjádření dotčených vlasníků, resp. uživatelů všech pozemků dotčených stavbou s jejich konečnou úpravou.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</si>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</sst>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2021v2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IP 1, IP 2, NP a VON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28. 1. 2021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31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'IP1 - Interakční prvek IP1'!J30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'IP1 - Interakční prvek IP1'!P82</f>
        <v>0</v>
      </c>
      <c r="AV55" s="120">
        <f>'IP1 - Interakční prvek IP1'!J33</f>
        <v>0</v>
      </c>
      <c r="AW55" s="120">
        <f>'IP1 - Interakční prvek IP1'!J34</f>
        <v>0</v>
      </c>
      <c r="AX55" s="120">
        <f>'IP1 - Interakční prvek IP1'!J35</f>
        <v>0</v>
      </c>
      <c r="AY55" s="120">
        <f>'IP1 - Interakční prvek IP1'!J36</f>
        <v>0</v>
      </c>
      <c r="AZ55" s="120">
        <f>'IP1 - Interakční prvek IP1'!F33</f>
        <v>0</v>
      </c>
      <c r="BA55" s="120">
        <f>'IP1 - Interakční prvek IP1'!F34</f>
        <v>0</v>
      </c>
      <c r="BB55" s="120">
        <f>'IP1 - Interakční prvek IP1'!F35</f>
        <v>0</v>
      </c>
      <c r="BC55" s="120">
        <f>'IP1 - Interakční prvek IP1'!F36</f>
        <v>0</v>
      </c>
      <c r="BD55" s="122">
        <f>'IP1 - Interakční prvek IP1'!F37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'IP2 - Interakční prvek IP2'!J30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'IP2 - Interakční prvek IP2'!P83</f>
        <v>0</v>
      </c>
      <c r="AV56" s="120">
        <f>'IP2 - Interakční prvek IP2'!J33</f>
        <v>0</v>
      </c>
      <c r="AW56" s="120">
        <f>'IP2 - Interakční prvek IP2'!J34</f>
        <v>0</v>
      </c>
      <c r="AX56" s="120">
        <f>'IP2 - Interakční prvek IP2'!J35</f>
        <v>0</v>
      </c>
      <c r="AY56" s="120">
        <f>'IP2 - Interakční prvek IP2'!J36</f>
        <v>0</v>
      </c>
      <c r="AZ56" s="120">
        <f>'IP2 - Interakční prvek IP2'!F33</f>
        <v>0</v>
      </c>
      <c r="BA56" s="120">
        <f>'IP2 - Interakční prvek IP2'!F34</f>
        <v>0</v>
      </c>
      <c r="BB56" s="120">
        <f>'IP2 - Interakční prvek IP2'!F35</f>
        <v>0</v>
      </c>
      <c r="BC56" s="120">
        <f>'IP2 - Interakční prvek IP2'!F36</f>
        <v>0</v>
      </c>
      <c r="BD56" s="122">
        <f>'IP2 - Interakční prvek IP2'!F37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'NP - Následná péče'!J30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'NP - Následná péče'!P81</f>
        <v>0</v>
      </c>
      <c r="AV57" s="120">
        <f>'NP - Následná péče'!J33</f>
        <v>0</v>
      </c>
      <c r="AW57" s="120">
        <f>'NP - Následná péče'!J34</f>
        <v>0</v>
      </c>
      <c r="AX57" s="120">
        <f>'NP - Následná péče'!J35</f>
        <v>0</v>
      </c>
      <c r="AY57" s="120">
        <f>'NP - Následná péče'!J36</f>
        <v>0</v>
      </c>
      <c r="AZ57" s="120">
        <f>'NP - Následná péče'!F33</f>
        <v>0</v>
      </c>
      <c r="BA57" s="120">
        <f>'NP - Následná péče'!F34</f>
        <v>0</v>
      </c>
      <c r="BB57" s="120">
        <f>'NP - Následná péče'!F35</f>
        <v>0</v>
      </c>
      <c r="BC57" s="120">
        <f>'NP - Následná péče'!F36</f>
        <v>0</v>
      </c>
      <c r="BD57" s="122">
        <f>'NP - Následná péče'!F37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'VON - Vedeljší a ostatní 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24">
        <v>0</v>
      </c>
      <c r="AT58" s="125">
        <f>ROUND(SUM(AV58:AW58),2)</f>
        <v>0</v>
      </c>
      <c r="AU58" s="126">
        <f>'VON - Vedeljší a ostatní ...'!P83</f>
        <v>0</v>
      </c>
      <c r="AV58" s="125">
        <f>'VON - Vedeljší a ostatní ...'!J33</f>
        <v>0</v>
      </c>
      <c r="AW58" s="125">
        <f>'VON - Vedeljší a ostatní ...'!J34</f>
        <v>0</v>
      </c>
      <c r="AX58" s="125">
        <f>'VON - Vedeljší a ostatní ...'!J35</f>
        <v>0</v>
      </c>
      <c r="AY58" s="125">
        <f>'VON - Vedeljší a ostatní ...'!J36</f>
        <v>0</v>
      </c>
      <c r="AZ58" s="125">
        <f>'VON - Vedeljší a ostatní ...'!F33</f>
        <v>0</v>
      </c>
      <c r="BA58" s="125">
        <f>'VON - Vedeljší a ostatní ...'!F34</f>
        <v>0</v>
      </c>
      <c r="BB58" s="125">
        <f>'VON - Vedeljší a ostatní ...'!F35</f>
        <v>0</v>
      </c>
      <c r="BC58" s="125">
        <f>'VON - Vedeljší a ostatní ...'!F36</f>
        <v>0</v>
      </c>
      <c r="BD58" s="127">
        <f>'VON - Vedeljší a ostatní ...'!F37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1HC8glri4MHT61mK5TmoFe1kIRpeT/Eg1S9H8Lr3Y5eMGYSrn3bnc9RAJ9FpXS4RNH5Gyp8gy+7tpBreEL+McQ==" hashValue="mk8+gO/Qfel2k6BdwuhK0xaW+slXJjKV7uV0jIy0p+eFJaLxmcsdM8+NH6rB7ScqWYUg+3BqHfmqG2trj13yU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IP1 - Interakční prvek IP1'!C2" display="/"/>
    <hyperlink ref="A56" location="'IP2 - Interakční prvek IP2'!C2" display="/"/>
    <hyperlink ref="A57" location="'NP - Následná péče'!C2" display="/"/>
    <hyperlink ref="A58" location="'VON - Vedel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IP 1, IP 2, NP a VON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31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ROUND((SUM(BE82:BE123)),  2)</f>
        <v>0</v>
      </c>
      <c r="G33" s="38"/>
      <c r="H33" s="38"/>
      <c r="I33" s="148">
        <v>0.20999999999999999</v>
      </c>
      <c r="J33" s="147">
        <f>ROUND(((SUM(BE82:BE123))*I33),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ROUND((SUM(BF82:BF123)),  2)</f>
        <v>0</v>
      </c>
      <c r="G34" s="38"/>
      <c r="H34" s="38"/>
      <c r="I34" s="148">
        <v>0.14999999999999999</v>
      </c>
      <c r="J34" s="147">
        <f>ROUND(((SUM(BF82:BF123))*I34),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ROUND((SUM(BG82:BG123)),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ROUND((SUM(BH82:BH123)),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ROUND((SUM(BI82:BI123)),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IP 1, IP 2, NP a VON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IP1 - Interakční prvek IP1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28. 1. 2021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31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J121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99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IP 1, IP 2, NP a VON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90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IP1 - Interakční prvek IP1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28. 1. 2021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 xml:space="preserve"> </v>
      </c>
      <c r="G78" s="40"/>
      <c r="H78" s="40"/>
      <c r="I78" s="32" t="s">
        <v>30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28</v>
      </c>
      <c r="D79" s="40"/>
      <c r="E79" s="40"/>
      <c r="F79" s="27" t="str">
        <f>IF(E18="","",E18)</f>
        <v>Vyplň údaj</v>
      </c>
      <c r="G79" s="40"/>
      <c r="H79" s="40"/>
      <c r="I79" s="32" t="s">
        <v>31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100</v>
      </c>
      <c r="D81" s="180" t="s">
        <v>54</v>
      </c>
      <c r="E81" s="180" t="s">
        <v>50</v>
      </c>
      <c r="F81" s="180" t="s">
        <v>51</v>
      </c>
      <c r="G81" s="180" t="s">
        <v>101</v>
      </c>
      <c r="H81" s="180" t="s">
        <v>102</v>
      </c>
      <c r="I81" s="180" t="s">
        <v>103</v>
      </c>
      <c r="J81" s="180" t="s">
        <v>94</v>
      </c>
      <c r="K81" s="181" t="s">
        <v>104</v>
      </c>
      <c r="L81" s="182"/>
      <c r="M81" s="92" t="s">
        <v>19</v>
      </c>
      <c r="N81" s="93" t="s">
        <v>39</v>
      </c>
      <c r="O81" s="93" t="s">
        <v>105</v>
      </c>
      <c r="P81" s="93" t="s">
        <v>106</v>
      </c>
      <c r="Q81" s="93" t="s">
        <v>107</v>
      </c>
      <c r="R81" s="93" t="s">
        <v>108</v>
      </c>
      <c r="S81" s="93" t="s">
        <v>109</v>
      </c>
      <c r="T81" s="93" t="s">
        <v>110</v>
      </c>
      <c r="U81" s="94" t="s">
        <v>111</v>
      </c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112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5">
        <f>T83</f>
        <v>0</v>
      </c>
      <c r="U82" s="9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68</v>
      </c>
      <c r="AU82" s="17" t="s">
        <v>95</v>
      </c>
      <c r="BK82" s="186">
        <f>BK83</f>
        <v>0</v>
      </c>
    </row>
    <row r="83" s="12" customFormat="1" ht="25.92" customHeight="1">
      <c r="A83" s="12"/>
      <c r="B83" s="187"/>
      <c r="C83" s="188"/>
      <c r="D83" s="189" t="s">
        <v>68</v>
      </c>
      <c r="E83" s="190" t="s">
        <v>113</v>
      </c>
      <c r="F83" s="190" t="s">
        <v>114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P84+P121</f>
        <v>0</v>
      </c>
      <c r="Q83" s="195"/>
      <c r="R83" s="196">
        <f>R84+R121</f>
        <v>0</v>
      </c>
      <c r="S83" s="195"/>
      <c r="T83" s="196">
        <f>T84+T121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77</v>
      </c>
      <c r="AT83" s="199" t="s">
        <v>68</v>
      </c>
      <c r="AU83" s="199" t="s">
        <v>69</v>
      </c>
      <c r="AY83" s="198" t="s">
        <v>115</v>
      </c>
      <c r="BK83" s="200">
        <f>BK84+BK121</f>
        <v>0</v>
      </c>
    </row>
    <row r="84" s="12" customFormat="1" ht="22.8" customHeight="1">
      <c r="A84" s="12"/>
      <c r="B84" s="187"/>
      <c r="C84" s="188"/>
      <c r="D84" s="189" t="s">
        <v>68</v>
      </c>
      <c r="E84" s="201" t="s">
        <v>77</v>
      </c>
      <c r="F84" s="201" t="s">
        <v>116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SUM(P85:P120)</f>
        <v>0</v>
      </c>
      <c r="Q84" s="195"/>
      <c r="R84" s="196">
        <f>SUM(R85:R120)</f>
        <v>0</v>
      </c>
      <c r="S84" s="195"/>
      <c r="T84" s="196">
        <f>SUM(T85:T120)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77</v>
      </c>
      <c r="AT84" s="199" t="s">
        <v>68</v>
      </c>
      <c r="AU84" s="199" t="s">
        <v>77</v>
      </c>
      <c r="AY84" s="198" t="s">
        <v>115</v>
      </c>
      <c r="BK84" s="200">
        <f>SUM(BK85:BK120)</f>
        <v>0</v>
      </c>
    </row>
    <row r="85" s="2" customFormat="1" ht="16.5" customHeight="1">
      <c r="A85" s="38"/>
      <c r="B85" s="39"/>
      <c r="C85" s="203" t="s">
        <v>77</v>
      </c>
      <c r="D85" s="203" t="s">
        <v>117</v>
      </c>
      <c r="E85" s="204" t="s">
        <v>118</v>
      </c>
      <c r="F85" s="205" t="s">
        <v>119</v>
      </c>
      <c r="G85" s="206" t="s">
        <v>120</v>
      </c>
      <c r="H85" s="207">
        <v>1</v>
      </c>
      <c r="I85" s="208"/>
      <c r="J85" s="209">
        <f>ROUND(I85*H85,2)</f>
        <v>0</v>
      </c>
      <c r="K85" s="205" t="s">
        <v>121</v>
      </c>
      <c r="L85" s="44"/>
      <c r="M85" s="210" t="s">
        <v>19</v>
      </c>
      <c r="N85" s="211" t="s">
        <v>40</v>
      </c>
      <c r="O85" s="84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2">
        <f>S85*H85</f>
        <v>0</v>
      </c>
      <c r="U85" s="213" t="s">
        <v>19</v>
      </c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4" t="s">
        <v>122</v>
      </c>
      <c r="AT85" s="214" t="s">
        <v>117</v>
      </c>
      <c r="AU85" s="214" t="s">
        <v>79</v>
      </c>
      <c r="AY85" s="17" t="s">
        <v>115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7" t="s">
        <v>77</v>
      </c>
      <c r="BK85" s="215">
        <f>ROUND(I85*H85,2)</f>
        <v>0</v>
      </c>
      <c r="BL85" s="17" t="s">
        <v>122</v>
      </c>
      <c r="BM85" s="214" t="s">
        <v>79</v>
      </c>
    </row>
    <row r="86" s="2" customFormat="1">
      <c r="A86" s="38"/>
      <c r="B86" s="39"/>
      <c r="C86" s="40"/>
      <c r="D86" s="216" t="s">
        <v>123</v>
      </c>
      <c r="E86" s="40"/>
      <c r="F86" s="217" t="s">
        <v>124</v>
      </c>
      <c r="G86" s="40"/>
      <c r="H86" s="40"/>
      <c r="I86" s="218"/>
      <c r="J86" s="40"/>
      <c r="K86" s="40"/>
      <c r="L86" s="44"/>
      <c r="M86" s="219"/>
      <c r="N86" s="220"/>
      <c r="O86" s="84"/>
      <c r="P86" s="84"/>
      <c r="Q86" s="84"/>
      <c r="R86" s="84"/>
      <c r="S86" s="84"/>
      <c r="T86" s="84"/>
      <c r="U86" s="85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123</v>
      </c>
      <c r="AU86" s="17" t="s">
        <v>79</v>
      </c>
    </row>
    <row r="87" s="2" customFormat="1" ht="21.75" customHeight="1">
      <c r="A87" s="38"/>
      <c r="B87" s="39"/>
      <c r="C87" s="203" t="s">
        <v>79</v>
      </c>
      <c r="D87" s="203" t="s">
        <v>117</v>
      </c>
      <c r="E87" s="204" t="s">
        <v>125</v>
      </c>
      <c r="F87" s="205" t="s">
        <v>126</v>
      </c>
      <c r="G87" s="206" t="s">
        <v>127</v>
      </c>
      <c r="H87" s="207">
        <v>40</v>
      </c>
      <c r="I87" s="208"/>
      <c r="J87" s="209">
        <f>ROUND(I87*H87,2)</f>
        <v>0</v>
      </c>
      <c r="K87" s="205" t="s">
        <v>121</v>
      </c>
      <c r="L87" s="44"/>
      <c r="M87" s="210" t="s">
        <v>19</v>
      </c>
      <c r="N87" s="211" t="s">
        <v>40</v>
      </c>
      <c r="O87" s="8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4" t="s">
        <v>122</v>
      </c>
      <c r="AT87" s="214" t="s">
        <v>117</v>
      </c>
      <c r="AU87" s="214" t="s">
        <v>79</v>
      </c>
      <c r="AY87" s="17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7" t="s">
        <v>77</v>
      </c>
      <c r="BK87" s="215">
        <f>ROUND(I87*H87,2)</f>
        <v>0</v>
      </c>
      <c r="BL87" s="17" t="s">
        <v>122</v>
      </c>
      <c r="BM87" s="214" t="s">
        <v>122</v>
      </c>
    </row>
    <row r="88" s="2" customFormat="1">
      <c r="A88" s="38"/>
      <c r="B88" s="39"/>
      <c r="C88" s="40"/>
      <c r="D88" s="216" t="s">
        <v>123</v>
      </c>
      <c r="E88" s="40"/>
      <c r="F88" s="217" t="s">
        <v>128</v>
      </c>
      <c r="G88" s="40"/>
      <c r="H88" s="40"/>
      <c r="I88" s="218"/>
      <c r="J88" s="40"/>
      <c r="K88" s="40"/>
      <c r="L88" s="44"/>
      <c r="M88" s="219"/>
      <c r="N88" s="220"/>
      <c r="O88" s="84"/>
      <c r="P88" s="84"/>
      <c r="Q88" s="84"/>
      <c r="R88" s="84"/>
      <c r="S88" s="84"/>
      <c r="T88" s="84"/>
      <c r="U88" s="85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123</v>
      </c>
      <c r="AU88" s="17" t="s">
        <v>79</v>
      </c>
    </row>
    <row r="89" s="2" customFormat="1" ht="16.5" customHeight="1">
      <c r="A89" s="38"/>
      <c r="B89" s="39"/>
      <c r="C89" s="203" t="s">
        <v>129</v>
      </c>
      <c r="D89" s="203" t="s">
        <v>117</v>
      </c>
      <c r="E89" s="204" t="s">
        <v>130</v>
      </c>
      <c r="F89" s="205" t="s">
        <v>131</v>
      </c>
      <c r="G89" s="206" t="s">
        <v>127</v>
      </c>
      <c r="H89" s="207">
        <v>40</v>
      </c>
      <c r="I89" s="208"/>
      <c r="J89" s="209">
        <f>ROUND(I89*H89,2)</f>
        <v>0</v>
      </c>
      <c r="K89" s="205" t="s">
        <v>121</v>
      </c>
      <c r="L89" s="44"/>
      <c r="M89" s="210" t="s">
        <v>19</v>
      </c>
      <c r="N89" s="211" t="s">
        <v>40</v>
      </c>
      <c r="O89" s="84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2">
        <f>S89*H89</f>
        <v>0</v>
      </c>
      <c r="U89" s="213" t="s">
        <v>19</v>
      </c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4" t="s">
        <v>122</v>
      </c>
      <c r="AT89" s="214" t="s">
        <v>117</v>
      </c>
      <c r="AU89" s="214" t="s">
        <v>79</v>
      </c>
      <c r="AY89" s="17" t="s">
        <v>115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7" t="s">
        <v>77</v>
      </c>
      <c r="BK89" s="215">
        <f>ROUND(I89*H89,2)</f>
        <v>0</v>
      </c>
      <c r="BL89" s="17" t="s">
        <v>122</v>
      </c>
      <c r="BM89" s="214" t="s">
        <v>132</v>
      </c>
    </row>
    <row r="90" s="2" customFormat="1">
      <c r="A90" s="38"/>
      <c r="B90" s="39"/>
      <c r="C90" s="40"/>
      <c r="D90" s="216" t="s">
        <v>123</v>
      </c>
      <c r="E90" s="40"/>
      <c r="F90" s="217" t="s">
        <v>133</v>
      </c>
      <c r="G90" s="40"/>
      <c r="H90" s="40"/>
      <c r="I90" s="218"/>
      <c r="J90" s="40"/>
      <c r="K90" s="40"/>
      <c r="L90" s="44"/>
      <c r="M90" s="219"/>
      <c r="N90" s="220"/>
      <c r="O90" s="84"/>
      <c r="P90" s="84"/>
      <c r="Q90" s="84"/>
      <c r="R90" s="84"/>
      <c r="S90" s="84"/>
      <c r="T90" s="84"/>
      <c r="U90" s="8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123</v>
      </c>
      <c r="AU90" s="17" t="s">
        <v>79</v>
      </c>
    </row>
    <row r="91" s="2" customFormat="1" ht="16.5" customHeight="1">
      <c r="A91" s="38"/>
      <c r="B91" s="39"/>
      <c r="C91" s="221" t="s">
        <v>122</v>
      </c>
      <c r="D91" s="221" t="s">
        <v>134</v>
      </c>
      <c r="E91" s="222" t="s">
        <v>135</v>
      </c>
      <c r="F91" s="223" t="s">
        <v>136</v>
      </c>
      <c r="G91" s="224" t="s">
        <v>127</v>
      </c>
      <c r="H91" s="225">
        <v>14.4</v>
      </c>
      <c r="I91" s="226"/>
      <c r="J91" s="227">
        <f>ROUND(I91*H91,2)</f>
        <v>0</v>
      </c>
      <c r="K91" s="223" t="s">
        <v>19</v>
      </c>
      <c r="L91" s="228"/>
      <c r="M91" s="229" t="s">
        <v>19</v>
      </c>
      <c r="N91" s="230" t="s">
        <v>40</v>
      </c>
      <c r="O91" s="8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2">
        <f>S91*H91</f>
        <v>0</v>
      </c>
      <c r="U91" s="213" t="s">
        <v>19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4" t="s">
        <v>137</v>
      </c>
      <c r="AT91" s="214" t="s">
        <v>134</v>
      </c>
      <c r="AU91" s="214" t="s">
        <v>79</v>
      </c>
      <c r="AY91" s="17" t="s">
        <v>115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77</v>
      </c>
      <c r="BK91" s="215">
        <f>ROUND(I91*H91,2)</f>
        <v>0</v>
      </c>
      <c r="BL91" s="17" t="s">
        <v>122</v>
      </c>
      <c r="BM91" s="214" t="s">
        <v>137</v>
      </c>
    </row>
    <row r="92" s="2" customFormat="1">
      <c r="A92" s="38"/>
      <c r="B92" s="39"/>
      <c r="C92" s="40"/>
      <c r="D92" s="216" t="s">
        <v>123</v>
      </c>
      <c r="E92" s="40"/>
      <c r="F92" s="217" t="s">
        <v>136</v>
      </c>
      <c r="G92" s="40"/>
      <c r="H92" s="40"/>
      <c r="I92" s="218"/>
      <c r="J92" s="40"/>
      <c r="K92" s="40"/>
      <c r="L92" s="44"/>
      <c r="M92" s="219"/>
      <c r="N92" s="220"/>
      <c r="O92" s="84"/>
      <c r="P92" s="84"/>
      <c r="Q92" s="84"/>
      <c r="R92" s="84"/>
      <c r="S92" s="84"/>
      <c r="T92" s="84"/>
      <c r="U92" s="8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123</v>
      </c>
      <c r="AU92" s="17" t="s">
        <v>79</v>
      </c>
    </row>
    <row r="93" s="2" customFormat="1" ht="16.5" customHeight="1">
      <c r="A93" s="38"/>
      <c r="B93" s="39"/>
      <c r="C93" s="221" t="s">
        <v>138</v>
      </c>
      <c r="D93" s="221" t="s">
        <v>134</v>
      </c>
      <c r="E93" s="222" t="s">
        <v>139</v>
      </c>
      <c r="F93" s="223" t="s">
        <v>140</v>
      </c>
      <c r="G93" s="224" t="s">
        <v>127</v>
      </c>
      <c r="H93" s="225">
        <v>12.800000000000001</v>
      </c>
      <c r="I93" s="226"/>
      <c r="J93" s="227">
        <f>ROUND(I93*H93,2)</f>
        <v>0</v>
      </c>
      <c r="K93" s="223" t="s">
        <v>19</v>
      </c>
      <c r="L93" s="228"/>
      <c r="M93" s="229" t="s">
        <v>19</v>
      </c>
      <c r="N93" s="230" t="s">
        <v>40</v>
      </c>
      <c r="O93" s="84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4" t="s">
        <v>137</v>
      </c>
      <c r="AT93" s="214" t="s">
        <v>134</v>
      </c>
      <c r="AU93" s="214" t="s">
        <v>79</v>
      </c>
      <c r="AY93" s="17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77</v>
      </c>
      <c r="BK93" s="215">
        <f>ROUND(I93*H93,2)</f>
        <v>0</v>
      </c>
      <c r="BL93" s="17" t="s">
        <v>122</v>
      </c>
      <c r="BM93" s="214" t="s">
        <v>141</v>
      </c>
    </row>
    <row r="94" s="2" customFormat="1">
      <c r="A94" s="38"/>
      <c r="B94" s="39"/>
      <c r="C94" s="40"/>
      <c r="D94" s="216" t="s">
        <v>123</v>
      </c>
      <c r="E94" s="40"/>
      <c r="F94" s="217" t="s">
        <v>140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123</v>
      </c>
      <c r="AU94" s="17" t="s">
        <v>79</v>
      </c>
    </row>
    <row r="95" s="2" customFormat="1" ht="16.5" customHeight="1">
      <c r="A95" s="38"/>
      <c r="B95" s="39"/>
      <c r="C95" s="221" t="s">
        <v>132</v>
      </c>
      <c r="D95" s="221" t="s">
        <v>134</v>
      </c>
      <c r="E95" s="222" t="s">
        <v>142</v>
      </c>
      <c r="F95" s="223" t="s">
        <v>143</v>
      </c>
      <c r="G95" s="224" t="s">
        <v>127</v>
      </c>
      <c r="H95" s="225">
        <v>12.800000000000001</v>
      </c>
      <c r="I95" s="226"/>
      <c r="J95" s="227">
        <f>ROUND(I95*H95,2)</f>
        <v>0</v>
      </c>
      <c r="K95" s="223" t="s">
        <v>19</v>
      </c>
      <c r="L95" s="228"/>
      <c r="M95" s="229" t="s">
        <v>19</v>
      </c>
      <c r="N95" s="230" t="s">
        <v>40</v>
      </c>
      <c r="O95" s="84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2">
        <f>S95*H95</f>
        <v>0</v>
      </c>
      <c r="U95" s="213" t="s">
        <v>19</v>
      </c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4" t="s">
        <v>137</v>
      </c>
      <c r="AT95" s="214" t="s">
        <v>134</v>
      </c>
      <c r="AU95" s="214" t="s">
        <v>79</v>
      </c>
      <c r="AY95" s="17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7" t="s">
        <v>77</v>
      </c>
      <c r="BK95" s="215">
        <f>ROUND(I95*H95,2)</f>
        <v>0</v>
      </c>
      <c r="BL95" s="17" t="s">
        <v>122</v>
      </c>
      <c r="BM95" s="214" t="s">
        <v>144</v>
      </c>
    </row>
    <row r="96" s="2" customFormat="1">
      <c r="A96" s="38"/>
      <c r="B96" s="39"/>
      <c r="C96" s="40"/>
      <c r="D96" s="216" t="s">
        <v>123</v>
      </c>
      <c r="E96" s="40"/>
      <c r="F96" s="217" t="s">
        <v>143</v>
      </c>
      <c r="G96" s="40"/>
      <c r="H96" s="40"/>
      <c r="I96" s="218"/>
      <c r="J96" s="40"/>
      <c r="K96" s="40"/>
      <c r="L96" s="44"/>
      <c r="M96" s="219"/>
      <c r="N96" s="220"/>
      <c r="O96" s="84"/>
      <c r="P96" s="84"/>
      <c r="Q96" s="84"/>
      <c r="R96" s="84"/>
      <c r="S96" s="84"/>
      <c r="T96" s="84"/>
      <c r="U96" s="85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123</v>
      </c>
      <c r="AU96" s="17" t="s">
        <v>79</v>
      </c>
    </row>
    <row r="97" s="2" customFormat="1" ht="16.5" customHeight="1">
      <c r="A97" s="38"/>
      <c r="B97" s="39"/>
      <c r="C97" s="203" t="s">
        <v>145</v>
      </c>
      <c r="D97" s="203" t="s">
        <v>117</v>
      </c>
      <c r="E97" s="204" t="s">
        <v>146</v>
      </c>
      <c r="F97" s="205" t="s">
        <v>147</v>
      </c>
      <c r="G97" s="206" t="s">
        <v>127</v>
      </c>
      <c r="H97" s="207">
        <v>40</v>
      </c>
      <c r="I97" s="208"/>
      <c r="J97" s="209">
        <f>ROUND(I97*H97,2)</f>
        <v>0</v>
      </c>
      <c r="K97" s="205" t="s">
        <v>121</v>
      </c>
      <c r="L97" s="44"/>
      <c r="M97" s="210" t="s">
        <v>19</v>
      </c>
      <c r="N97" s="211" t="s">
        <v>40</v>
      </c>
      <c r="O97" s="84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2">
        <f>S97*H97</f>
        <v>0</v>
      </c>
      <c r="U97" s="213" t="s">
        <v>19</v>
      </c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4" t="s">
        <v>122</v>
      </c>
      <c r="AT97" s="214" t="s">
        <v>117</v>
      </c>
      <c r="AU97" s="214" t="s">
        <v>79</v>
      </c>
      <c r="AY97" s="17" t="s">
        <v>115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7" t="s">
        <v>77</v>
      </c>
      <c r="BK97" s="215">
        <f>ROUND(I97*H97,2)</f>
        <v>0</v>
      </c>
      <c r="BL97" s="17" t="s">
        <v>122</v>
      </c>
      <c r="BM97" s="214" t="s">
        <v>148</v>
      </c>
    </row>
    <row r="98" s="2" customFormat="1">
      <c r="A98" s="38"/>
      <c r="B98" s="39"/>
      <c r="C98" s="40"/>
      <c r="D98" s="216" t="s">
        <v>123</v>
      </c>
      <c r="E98" s="40"/>
      <c r="F98" s="217" t="s">
        <v>149</v>
      </c>
      <c r="G98" s="40"/>
      <c r="H98" s="40"/>
      <c r="I98" s="218"/>
      <c r="J98" s="40"/>
      <c r="K98" s="40"/>
      <c r="L98" s="44"/>
      <c r="M98" s="219"/>
      <c r="N98" s="22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123</v>
      </c>
      <c r="AU98" s="17" t="s">
        <v>79</v>
      </c>
    </row>
    <row r="99" s="13" customFormat="1">
      <c r="A99" s="13"/>
      <c r="B99" s="231"/>
      <c r="C99" s="232"/>
      <c r="D99" s="216" t="s">
        <v>150</v>
      </c>
      <c r="E99" s="233" t="s">
        <v>19</v>
      </c>
      <c r="F99" s="234" t="s">
        <v>151</v>
      </c>
      <c r="G99" s="232"/>
      <c r="H99" s="235">
        <v>40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39"/>
      <c r="U99" s="240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150</v>
      </c>
      <c r="AU99" s="241" t="s">
        <v>79</v>
      </c>
      <c r="AV99" s="13" t="s">
        <v>79</v>
      </c>
      <c r="AW99" s="13" t="s">
        <v>32</v>
      </c>
      <c r="AX99" s="13" t="s">
        <v>69</v>
      </c>
      <c r="AY99" s="241" t="s">
        <v>115</v>
      </c>
    </row>
    <row r="100" s="14" customFormat="1">
      <c r="A100" s="14"/>
      <c r="B100" s="242"/>
      <c r="C100" s="243"/>
      <c r="D100" s="216" t="s">
        <v>150</v>
      </c>
      <c r="E100" s="244" t="s">
        <v>19</v>
      </c>
      <c r="F100" s="245" t="s">
        <v>152</v>
      </c>
      <c r="G100" s="243"/>
      <c r="H100" s="246">
        <v>40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150</v>
      </c>
      <c r="AU100" s="252" t="s">
        <v>79</v>
      </c>
      <c r="AV100" s="14" t="s">
        <v>122</v>
      </c>
      <c r="AW100" s="14" t="s">
        <v>32</v>
      </c>
      <c r="AX100" s="14" t="s">
        <v>77</v>
      </c>
      <c r="AY100" s="252" t="s">
        <v>115</v>
      </c>
    </row>
    <row r="101" s="2" customFormat="1" ht="16.5" customHeight="1">
      <c r="A101" s="38"/>
      <c r="B101" s="39"/>
      <c r="C101" s="221" t="s">
        <v>137</v>
      </c>
      <c r="D101" s="221" t="s">
        <v>134</v>
      </c>
      <c r="E101" s="222" t="s">
        <v>153</v>
      </c>
      <c r="F101" s="223" t="s">
        <v>154</v>
      </c>
      <c r="G101" s="224" t="s">
        <v>155</v>
      </c>
      <c r="H101" s="225">
        <v>0.27100000000000002</v>
      </c>
      <c r="I101" s="226"/>
      <c r="J101" s="227">
        <f>ROUND(I101*H101,2)</f>
        <v>0</v>
      </c>
      <c r="K101" s="223" t="s">
        <v>19</v>
      </c>
      <c r="L101" s="228"/>
      <c r="M101" s="229" t="s">
        <v>19</v>
      </c>
      <c r="N101" s="230" t="s">
        <v>40</v>
      </c>
      <c r="O101" s="84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2">
        <f>S101*H101</f>
        <v>0</v>
      </c>
      <c r="U101" s="213" t="s">
        <v>19</v>
      </c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4" t="s">
        <v>137</v>
      </c>
      <c r="AT101" s="214" t="s">
        <v>134</v>
      </c>
      <c r="AU101" s="214" t="s">
        <v>79</v>
      </c>
      <c r="AY101" s="17" t="s">
        <v>115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7" t="s">
        <v>77</v>
      </c>
      <c r="BK101" s="215">
        <f>ROUND(I101*H101,2)</f>
        <v>0</v>
      </c>
      <c r="BL101" s="17" t="s">
        <v>122</v>
      </c>
      <c r="BM101" s="214" t="s">
        <v>156</v>
      </c>
    </row>
    <row r="102" s="2" customFormat="1">
      <c r="A102" s="38"/>
      <c r="B102" s="39"/>
      <c r="C102" s="40"/>
      <c r="D102" s="216" t="s">
        <v>123</v>
      </c>
      <c r="E102" s="40"/>
      <c r="F102" s="217" t="s">
        <v>154</v>
      </c>
      <c r="G102" s="40"/>
      <c r="H102" s="40"/>
      <c r="I102" s="218"/>
      <c r="J102" s="40"/>
      <c r="K102" s="40"/>
      <c r="L102" s="44"/>
      <c r="M102" s="219"/>
      <c r="N102" s="220"/>
      <c r="O102" s="84"/>
      <c r="P102" s="84"/>
      <c r="Q102" s="84"/>
      <c r="R102" s="84"/>
      <c r="S102" s="84"/>
      <c r="T102" s="84"/>
      <c r="U102" s="85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123</v>
      </c>
      <c r="AU102" s="17" t="s">
        <v>79</v>
      </c>
    </row>
    <row r="103" s="2" customFormat="1" ht="16.5" customHeight="1">
      <c r="A103" s="38"/>
      <c r="B103" s="39"/>
      <c r="C103" s="203" t="s">
        <v>157</v>
      </c>
      <c r="D103" s="203" t="s">
        <v>117</v>
      </c>
      <c r="E103" s="204" t="s">
        <v>158</v>
      </c>
      <c r="F103" s="205" t="s">
        <v>159</v>
      </c>
      <c r="G103" s="206" t="s">
        <v>160</v>
      </c>
      <c r="H103" s="207">
        <v>0.0030000000000000001</v>
      </c>
      <c r="I103" s="208"/>
      <c r="J103" s="209">
        <f>ROUND(I103*H103,2)</f>
        <v>0</v>
      </c>
      <c r="K103" s="205" t="s">
        <v>121</v>
      </c>
      <c r="L103" s="44"/>
      <c r="M103" s="210" t="s">
        <v>19</v>
      </c>
      <c r="N103" s="211" t="s">
        <v>40</v>
      </c>
      <c r="O103" s="84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2">
        <f>S103*H103</f>
        <v>0</v>
      </c>
      <c r="U103" s="213" t="s">
        <v>19</v>
      </c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4" t="s">
        <v>122</v>
      </c>
      <c r="AT103" s="214" t="s">
        <v>117</v>
      </c>
      <c r="AU103" s="214" t="s">
        <v>79</v>
      </c>
      <c r="AY103" s="17" t="s">
        <v>115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77</v>
      </c>
      <c r="BK103" s="215">
        <f>ROUND(I103*H103,2)</f>
        <v>0</v>
      </c>
      <c r="BL103" s="17" t="s">
        <v>122</v>
      </c>
      <c r="BM103" s="214" t="s">
        <v>161</v>
      </c>
    </row>
    <row r="104" s="2" customFormat="1">
      <c r="A104" s="38"/>
      <c r="B104" s="39"/>
      <c r="C104" s="40"/>
      <c r="D104" s="216" t="s">
        <v>123</v>
      </c>
      <c r="E104" s="40"/>
      <c r="F104" s="217" t="s">
        <v>162</v>
      </c>
      <c r="G104" s="40"/>
      <c r="H104" s="40"/>
      <c r="I104" s="218"/>
      <c r="J104" s="40"/>
      <c r="K104" s="40"/>
      <c r="L104" s="44"/>
      <c r="M104" s="219"/>
      <c r="N104" s="220"/>
      <c r="O104" s="84"/>
      <c r="P104" s="84"/>
      <c r="Q104" s="84"/>
      <c r="R104" s="84"/>
      <c r="S104" s="84"/>
      <c r="T104" s="84"/>
      <c r="U104" s="85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123</v>
      </c>
      <c r="AU104" s="17" t="s">
        <v>79</v>
      </c>
    </row>
    <row r="105" s="2" customFormat="1" ht="16.5" customHeight="1">
      <c r="A105" s="38"/>
      <c r="B105" s="39"/>
      <c r="C105" s="221" t="s">
        <v>141</v>
      </c>
      <c r="D105" s="221" t="s">
        <v>134</v>
      </c>
      <c r="E105" s="222" t="s">
        <v>163</v>
      </c>
      <c r="F105" s="223" t="s">
        <v>164</v>
      </c>
      <c r="G105" s="224" t="s">
        <v>155</v>
      </c>
      <c r="H105" s="225">
        <v>3</v>
      </c>
      <c r="I105" s="226"/>
      <c r="J105" s="227">
        <f>ROUND(I105*H105,2)</f>
        <v>0</v>
      </c>
      <c r="K105" s="223" t="s">
        <v>19</v>
      </c>
      <c r="L105" s="228"/>
      <c r="M105" s="229" t="s">
        <v>19</v>
      </c>
      <c r="N105" s="230" t="s">
        <v>40</v>
      </c>
      <c r="O105" s="84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4" t="s">
        <v>137</v>
      </c>
      <c r="AT105" s="214" t="s">
        <v>134</v>
      </c>
      <c r="AU105" s="214" t="s">
        <v>79</v>
      </c>
      <c r="AY105" s="17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7" t="s">
        <v>77</v>
      </c>
      <c r="BK105" s="215">
        <f>ROUND(I105*H105,2)</f>
        <v>0</v>
      </c>
      <c r="BL105" s="17" t="s">
        <v>122</v>
      </c>
      <c r="BM105" s="214" t="s">
        <v>165</v>
      </c>
    </row>
    <row r="106" s="2" customFormat="1">
      <c r="A106" s="38"/>
      <c r="B106" s="39"/>
      <c r="C106" s="40"/>
      <c r="D106" s="216" t="s">
        <v>123</v>
      </c>
      <c r="E106" s="40"/>
      <c r="F106" s="217" t="s">
        <v>164</v>
      </c>
      <c r="G106" s="40"/>
      <c r="H106" s="40"/>
      <c r="I106" s="218"/>
      <c r="J106" s="40"/>
      <c r="K106" s="40"/>
      <c r="L106" s="44"/>
      <c r="M106" s="219"/>
      <c r="N106" s="220"/>
      <c r="O106" s="84"/>
      <c r="P106" s="84"/>
      <c r="Q106" s="84"/>
      <c r="R106" s="84"/>
      <c r="S106" s="84"/>
      <c r="T106" s="84"/>
      <c r="U106" s="85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123</v>
      </c>
      <c r="AU106" s="17" t="s">
        <v>79</v>
      </c>
    </row>
    <row r="107" s="2" customFormat="1" ht="16.5" customHeight="1">
      <c r="A107" s="38"/>
      <c r="B107" s="39"/>
      <c r="C107" s="203" t="s">
        <v>166</v>
      </c>
      <c r="D107" s="203" t="s">
        <v>117</v>
      </c>
      <c r="E107" s="204" t="s">
        <v>167</v>
      </c>
      <c r="F107" s="205" t="s">
        <v>168</v>
      </c>
      <c r="G107" s="206" t="s">
        <v>120</v>
      </c>
      <c r="H107" s="207">
        <v>0.40000000000000002</v>
      </c>
      <c r="I107" s="208"/>
      <c r="J107" s="209">
        <f>ROUND(I107*H107,2)</f>
        <v>0</v>
      </c>
      <c r="K107" s="205" t="s">
        <v>121</v>
      </c>
      <c r="L107" s="44"/>
      <c r="M107" s="210" t="s">
        <v>19</v>
      </c>
      <c r="N107" s="211" t="s">
        <v>40</v>
      </c>
      <c r="O107" s="84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2">
        <f>S107*H107</f>
        <v>0</v>
      </c>
      <c r="U107" s="213" t="s">
        <v>19</v>
      </c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4" t="s">
        <v>122</v>
      </c>
      <c r="AT107" s="214" t="s">
        <v>117</v>
      </c>
      <c r="AU107" s="214" t="s">
        <v>79</v>
      </c>
      <c r="AY107" s="17" t="s">
        <v>115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7" t="s">
        <v>77</v>
      </c>
      <c r="BK107" s="215">
        <f>ROUND(I107*H107,2)</f>
        <v>0</v>
      </c>
      <c r="BL107" s="17" t="s">
        <v>122</v>
      </c>
      <c r="BM107" s="214" t="s">
        <v>169</v>
      </c>
    </row>
    <row r="108" s="2" customFormat="1">
      <c r="A108" s="38"/>
      <c r="B108" s="39"/>
      <c r="C108" s="40"/>
      <c r="D108" s="216" t="s">
        <v>123</v>
      </c>
      <c r="E108" s="40"/>
      <c r="F108" s="217" t="s">
        <v>170</v>
      </c>
      <c r="G108" s="40"/>
      <c r="H108" s="40"/>
      <c r="I108" s="218"/>
      <c r="J108" s="40"/>
      <c r="K108" s="40"/>
      <c r="L108" s="44"/>
      <c r="M108" s="219"/>
      <c r="N108" s="220"/>
      <c r="O108" s="84"/>
      <c r="P108" s="84"/>
      <c r="Q108" s="84"/>
      <c r="R108" s="84"/>
      <c r="S108" s="84"/>
      <c r="T108" s="84"/>
      <c r="U108" s="85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123</v>
      </c>
      <c r="AU108" s="17" t="s">
        <v>79</v>
      </c>
    </row>
    <row r="109" s="13" customFormat="1">
      <c r="A109" s="13"/>
      <c r="B109" s="231"/>
      <c r="C109" s="232"/>
      <c r="D109" s="216" t="s">
        <v>150</v>
      </c>
      <c r="E109" s="233" t="s">
        <v>19</v>
      </c>
      <c r="F109" s="234" t="s">
        <v>171</v>
      </c>
      <c r="G109" s="232"/>
      <c r="H109" s="235">
        <v>0.40000000000000002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39"/>
      <c r="U109" s="240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150</v>
      </c>
      <c r="AU109" s="241" t="s">
        <v>79</v>
      </c>
      <c r="AV109" s="13" t="s">
        <v>79</v>
      </c>
      <c r="AW109" s="13" t="s">
        <v>32</v>
      </c>
      <c r="AX109" s="13" t="s">
        <v>69</v>
      </c>
      <c r="AY109" s="241" t="s">
        <v>115</v>
      </c>
    </row>
    <row r="110" s="14" customFormat="1">
      <c r="A110" s="14"/>
      <c r="B110" s="242"/>
      <c r="C110" s="243"/>
      <c r="D110" s="216" t="s">
        <v>150</v>
      </c>
      <c r="E110" s="244" t="s">
        <v>19</v>
      </c>
      <c r="F110" s="245" t="s">
        <v>152</v>
      </c>
      <c r="G110" s="243"/>
      <c r="H110" s="246">
        <v>0.40000000000000002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0"/>
      <c r="U110" s="251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150</v>
      </c>
      <c r="AU110" s="252" t="s">
        <v>79</v>
      </c>
      <c r="AV110" s="14" t="s">
        <v>122</v>
      </c>
      <c r="AW110" s="14" t="s">
        <v>32</v>
      </c>
      <c r="AX110" s="14" t="s">
        <v>77</v>
      </c>
      <c r="AY110" s="252" t="s">
        <v>115</v>
      </c>
    </row>
    <row r="111" s="2" customFormat="1" ht="16.5" customHeight="1">
      <c r="A111" s="38"/>
      <c r="B111" s="39"/>
      <c r="C111" s="221" t="s">
        <v>144</v>
      </c>
      <c r="D111" s="221" t="s">
        <v>134</v>
      </c>
      <c r="E111" s="222" t="s">
        <v>172</v>
      </c>
      <c r="F111" s="223" t="s">
        <v>173</v>
      </c>
      <c r="G111" s="224" t="s">
        <v>120</v>
      </c>
      <c r="H111" s="225">
        <v>0.40000000000000002</v>
      </c>
      <c r="I111" s="226"/>
      <c r="J111" s="227">
        <f>ROUND(I111*H111,2)</f>
        <v>0</v>
      </c>
      <c r="K111" s="223" t="s">
        <v>19</v>
      </c>
      <c r="L111" s="228"/>
      <c r="M111" s="229" t="s">
        <v>19</v>
      </c>
      <c r="N111" s="230" t="s">
        <v>40</v>
      </c>
      <c r="O111" s="84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4" t="s">
        <v>137</v>
      </c>
      <c r="AT111" s="214" t="s">
        <v>134</v>
      </c>
      <c r="AU111" s="214" t="s">
        <v>79</v>
      </c>
      <c r="AY111" s="17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7" t="s">
        <v>77</v>
      </c>
      <c r="BK111" s="215">
        <f>ROUND(I111*H111,2)</f>
        <v>0</v>
      </c>
      <c r="BL111" s="17" t="s">
        <v>122</v>
      </c>
      <c r="BM111" s="214" t="s">
        <v>174</v>
      </c>
    </row>
    <row r="112" s="2" customFormat="1">
      <c r="A112" s="38"/>
      <c r="B112" s="39"/>
      <c r="C112" s="40"/>
      <c r="D112" s="216" t="s">
        <v>123</v>
      </c>
      <c r="E112" s="40"/>
      <c r="F112" s="217" t="s">
        <v>173</v>
      </c>
      <c r="G112" s="40"/>
      <c r="H112" s="40"/>
      <c r="I112" s="218"/>
      <c r="J112" s="40"/>
      <c r="K112" s="40"/>
      <c r="L112" s="44"/>
      <c r="M112" s="219"/>
      <c r="N112" s="220"/>
      <c r="O112" s="84"/>
      <c r="P112" s="84"/>
      <c r="Q112" s="84"/>
      <c r="R112" s="84"/>
      <c r="S112" s="84"/>
      <c r="T112" s="84"/>
      <c r="U112" s="85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123</v>
      </c>
      <c r="AU112" s="17" t="s">
        <v>79</v>
      </c>
    </row>
    <row r="113" s="2" customFormat="1" ht="16.5" customHeight="1">
      <c r="A113" s="38"/>
      <c r="B113" s="39"/>
      <c r="C113" s="203" t="s">
        <v>175</v>
      </c>
      <c r="D113" s="203" t="s">
        <v>117</v>
      </c>
      <c r="E113" s="204" t="s">
        <v>176</v>
      </c>
      <c r="F113" s="205" t="s">
        <v>177</v>
      </c>
      <c r="G113" s="206" t="s">
        <v>120</v>
      </c>
      <c r="H113" s="207">
        <v>0.40000000000000002</v>
      </c>
      <c r="I113" s="208"/>
      <c r="J113" s="209">
        <f>ROUND(I113*H113,2)</f>
        <v>0</v>
      </c>
      <c r="K113" s="205" t="s">
        <v>121</v>
      </c>
      <c r="L113" s="44"/>
      <c r="M113" s="210" t="s">
        <v>19</v>
      </c>
      <c r="N113" s="211" t="s">
        <v>40</v>
      </c>
      <c r="O113" s="84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2">
        <f>S113*H113</f>
        <v>0</v>
      </c>
      <c r="U113" s="213" t="s">
        <v>19</v>
      </c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4" t="s">
        <v>122</v>
      </c>
      <c r="AT113" s="214" t="s">
        <v>117</v>
      </c>
      <c r="AU113" s="214" t="s">
        <v>79</v>
      </c>
      <c r="AY113" s="17" t="s">
        <v>115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7" t="s">
        <v>77</v>
      </c>
      <c r="BK113" s="215">
        <f>ROUND(I113*H113,2)</f>
        <v>0</v>
      </c>
      <c r="BL113" s="17" t="s">
        <v>122</v>
      </c>
      <c r="BM113" s="214" t="s">
        <v>178</v>
      </c>
    </row>
    <row r="114" s="2" customFormat="1">
      <c r="A114" s="38"/>
      <c r="B114" s="39"/>
      <c r="C114" s="40"/>
      <c r="D114" s="216" t="s">
        <v>123</v>
      </c>
      <c r="E114" s="40"/>
      <c r="F114" s="217" t="s">
        <v>179</v>
      </c>
      <c r="G114" s="40"/>
      <c r="H114" s="40"/>
      <c r="I114" s="218"/>
      <c r="J114" s="40"/>
      <c r="K114" s="40"/>
      <c r="L114" s="44"/>
      <c r="M114" s="219"/>
      <c r="N114" s="220"/>
      <c r="O114" s="84"/>
      <c r="P114" s="84"/>
      <c r="Q114" s="84"/>
      <c r="R114" s="84"/>
      <c r="S114" s="84"/>
      <c r="T114" s="84"/>
      <c r="U114" s="85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123</v>
      </c>
      <c r="AU114" s="17" t="s">
        <v>79</v>
      </c>
    </row>
    <row r="115" s="13" customFormat="1">
      <c r="A115" s="13"/>
      <c r="B115" s="231"/>
      <c r="C115" s="232"/>
      <c r="D115" s="216" t="s">
        <v>150</v>
      </c>
      <c r="E115" s="233" t="s">
        <v>19</v>
      </c>
      <c r="F115" s="234" t="s">
        <v>180</v>
      </c>
      <c r="G115" s="232"/>
      <c r="H115" s="235">
        <v>0.40000000000000002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39"/>
      <c r="U115" s="240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150</v>
      </c>
      <c r="AU115" s="241" t="s">
        <v>79</v>
      </c>
      <c r="AV115" s="13" t="s">
        <v>79</v>
      </c>
      <c r="AW115" s="13" t="s">
        <v>32</v>
      </c>
      <c r="AX115" s="13" t="s">
        <v>69</v>
      </c>
      <c r="AY115" s="241" t="s">
        <v>115</v>
      </c>
    </row>
    <row r="116" s="14" customFormat="1">
      <c r="A116" s="14"/>
      <c r="B116" s="242"/>
      <c r="C116" s="243"/>
      <c r="D116" s="216" t="s">
        <v>150</v>
      </c>
      <c r="E116" s="244" t="s">
        <v>19</v>
      </c>
      <c r="F116" s="245" t="s">
        <v>152</v>
      </c>
      <c r="G116" s="243"/>
      <c r="H116" s="246">
        <v>0.40000000000000002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0"/>
      <c r="U116" s="251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150</v>
      </c>
      <c r="AU116" s="252" t="s">
        <v>79</v>
      </c>
      <c r="AV116" s="14" t="s">
        <v>122</v>
      </c>
      <c r="AW116" s="14" t="s">
        <v>32</v>
      </c>
      <c r="AX116" s="14" t="s">
        <v>77</v>
      </c>
      <c r="AY116" s="252" t="s">
        <v>115</v>
      </c>
    </row>
    <row r="117" s="2" customFormat="1" ht="16.5" customHeight="1">
      <c r="A117" s="38"/>
      <c r="B117" s="39"/>
      <c r="C117" s="203" t="s">
        <v>148</v>
      </c>
      <c r="D117" s="203" t="s">
        <v>117</v>
      </c>
      <c r="E117" s="204" t="s">
        <v>181</v>
      </c>
      <c r="F117" s="205" t="s">
        <v>182</v>
      </c>
      <c r="G117" s="206" t="s">
        <v>120</v>
      </c>
      <c r="H117" s="207">
        <v>2</v>
      </c>
      <c r="I117" s="208"/>
      <c r="J117" s="209">
        <f>ROUND(I117*H117,2)</f>
        <v>0</v>
      </c>
      <c r="K117" s="205" t="s">
        <v>121</v>
      </c>
      <c r="L117" s="44"/>
      <c r="M117" s="210" t="s">
        <v>19</v>
      </c>
      <c r="N117" s="211" t="s">
        <v>40</v>
      </c>
      <c r="O117" s="8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4" t="s">
        <v>122</v>
      </c>
      <c r="AT117" s="214" t="s">
        <v>117</v>
      </c>
      <c r="AU117" s="214" t="s">
        <v>79</v>
      </c>
      <c r="AY117" s="17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7" t="s">
        <v>77</v>
      </c>
      <c r="BK117" s="215">
        <f>ROUND(I117*H117,2)</f>
        <v>0</v>
      </c>
      <c r="BL117" s="17" t="s">
        <v>122</v>
      </c>
      <c r="BM117" s="214" t="s">
        <v>183</v>
      </c>
    </row>
    <row r="118" s="2" customFormat="1">
      <c r="A118" s="38"/>
      <c r="B118" s="39"/>
      <c r="C118" s="40"/>
      <c r="D118" s="216" t="s">
        <v>123</v>
      </c>
      <c r="E118" s="40"/>
      <c r="F118" s="217" t="s">
        <v>184</v>
      </c>
      <c r="G118" s="40"/>
      <c r="H118" s="40"/>
      <c r="I118" s="218"/>
      <c r="J118" s="40"/>
      <c r="K118" s="40"/>
      <c r="L118" s="44"/>
      <c r="M118" s="219"/>
      <c r="N118" s="220"/>
      <c r="O118" s="84"/>
      <c r="P118" s="84"/>
      <c r="Q118" s="84"/>
      <c r="R118" s="84"/>
      <c r="S118" s="84"/>
      <c r="T118" s="84"/>
      <c r="U118" s="8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123</v>
      </c>
      <c r="AU118" s="17" t="s">
        <v>79</v>
      </c>
    </row>
    <row r="119" s="13" customFormat="1">
      <c r="A119" s="13"/>
      <c r="B119" s="231"/>
      <c r="C119" s="232"/>
      <c r="D119" s="216" t="s">
        <v>150</v>
      </c>
      <c r="E119" s="233" t="s">
        <v>19</v>
      </c>
      <c r="F119" s="234" t="s">
        <v>185</v>
      </c>
      <c r="G119" s="232"/>
      <c r="H119" s="235">
        <v>2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39"/>
      <c r="U119" s="240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150</v>
      </c>
      <c r="AU119" s="241" t="s">
        <v>79</v>
      </c>
      <c r="AV119" s="13" t="s">
        <v>79</v>
      </c>
      <c r="AW119" s="13" t="s">
        <v>32</v>
      </c>
      <c r="AX119" s="13" t="s">
        <v>69</v>
      </c>
      <c r="AY119" s="241" t="s">
        <v>115</v>
      </c>
    </row>
    <row r="120" s="14" customFormat="1">
      <c r="A120" s="14"/>
      <c r="B120" s="242"/>
      <c r="C120" s="243"/>
      <c r="D120" s="216" t="s">
        <v>150</v>
      </c>
      <c r="E120" s="244" t="s">
        <v>19</v>
      </c>
      <c r="F120" s="245" t="s">
        <v>152</v>
      </c>
      <c r="G120" s="243"/>
      <c r="H120" s="246">
        <v>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150</v>
      </c>
      <c r="AU120" s="252" t="s">
        <v>79</v>
      </c>
      <c r="AV120" s="14" t="s">
        <v>122</v>
      </c>
      <c r="AW120" s="14" t="s">
        <v>32</v>
      </c>
      <c r="AX120" s="14" t="s">
        <v>77</v>
      </c>
      <c r="AY120" s="252" t="s">
        <v>115</v>
      </c>
    </row>
    <row r="121" s="12" customFormat="1" ht="22.8" customHeight="1">
      <c r="A121" s="12"/>
      <c r="B121" s="187"/>
      <c r="C121" s="188"/>
      <c r="D121" s="189" t="s">
        <v>68</v>
      </c>
      <c r="E121" s="201" t="s">
        <v>186</v>
      </c>
      <c r="F121" s="201" t="s">
        <v>187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SUM(P122:P123)</f>
        <v>0</v>
      </c>
      <c r="Q121" s="195"/>
      <c r="R121" s="196">
        <f>SUM(R122:R123)</f>
        <v>0</v>
      </c>
      <c r="S121" s="195"/>
      <c r="T121" s="196">
        <f>SUM(T122:T123)</f>
        <v>0</v>
      </c>
      <c r="U121" s="197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77</v>
      </c>
      <c r="AT121" s="199" t="s">
        <v>68</v>
      </c>
      <c r="AU121" s="199" t="s">
        <v>77</v>
      </c>
      <c r="AY121" s="198" t="s">
        <v>115</v>
      </c>
      <c r="BK121" s="200">
        <f>SUM(BK122:BK123)</f>
        <v>0</v>
      </c>
    </row>
    <row r="122" s="2" customFormat="1" ht="16.5" customHeight="1">
      <c r="A122" s="38"/>
      <c r="B122" s="39"/>
      <c r="C122" s="203" t="s">
        <v>8</v>
      </c>
      <c r="D122" s="203" t="s">
        <v>117</v>
      </c>
      <c r="E122" s="204" t="s">
        <v>188</v>
      </c>
      <c r="F122" s="205" t="s">
        <v>189</v>
      </c>
      <c r="G122" s="206" t="s">
        <v>160</v>
      </c>
      <c r="H122" s="207">
        <v>0.17000000000000001</v>
      </c>
      <c r="I122" s="208"/>
      <c r="J122" s="209">
        <f>ROUND(I122*H122,2)</f>
        <v>0</v>
      </c>
      <c r="K122" s="205" t="s">
        <v>121</v>
      </c>
      <c r="L122" s="44"/>
      <c r="M122" s="210" t="s">
        <v>19</v>
      </c>
      <c r="N122" s="211" t="s">
        <v>40</v>
      </c>
      <c r="O122" s="8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19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4" t="s">
        <v>122</v>
      </c>
      <c r="AT122" s="214" t="s">
        <v>117</v>
      </c>
      <c r="AU122" s="214" t="s">
        <v>79</v>
      </c>
      <c r="AY122" s="17" t="s">
        <v>115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77</v>
      </c>
      <c r="BK122" s="215">
        <f>ROUND(I122*H122,2)</f>
        <v>0</v>
      </c>
      <c r="BL122" s="17" t="s">
        <v>122</v>
      </c>
      <c r="BM122" s="214" t="s">
        <v>190</v>
      </c>
    </row>
    <row r="123" s="2" customFormat="1">
      <c r="A123" s="38"/>
      <c r="B123" s="39"/>
      <c r="C123" s="40"/>
      <c r="D123" s="216" t="s">
        <v>123</v>
      </c>
      <c r="E123" s="40"/>
      <c r="F123" s="217" t="s">
        <v>191</v>
      </c>
      <c r="G123" s="40"/>
      <c r="H123" s="40"/>
      <c r="I123" s="218"/>
      <c r="J123" s="40"/>
      <c r="K123" s="40"/>
      <c r="L123" s="44"/>
      <c r="M123" s="253"/>
      <c r="N123" s="254"/>
      <c r="O123" s="255"/>
      <c r="P123" s="255"/>
      <c r="Q123" s="255"/>
      <c r="R123" s="255"/>
      <c r="S123" s="255"/>
      <c r="T123" s="255"/>
      <c r="U123" s="256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123</v>
      </c>
      <c r="AU123" s="17" t="s">
        <v>79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sRgJregoFtiZGH0gwvjcOCUinChgeK6wHHeFW2im6D42lgOoNThsbL7Ewfc0P5K7TI1bdsIPeRVJ15Rz1MEWog==" hashValue="Y6+tOzQBTF6gO1XGBLh48DnmACe2pTRgVJDimKKpx0oc/q5EHq8sLaomYGBX+tsnQEAFLxvAhSnI1WKuE+6hdw==" algorithmName="SHA-512" password="CC35"/>
  <autoFilter ref="C81:K12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IP 1, IP 2, NP a VON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31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ROUND((SUM(BE83:BE139)),  2)</f>
        <v>0</v>
      </c>
      <c r="G33" s="38"/>
      <c r="H33" s="38"/>
      <c r="I33" s="148">
        <v>0.20999999999999999</v>
      </c>
      <c r="J33" s="147">
        <f>ROUND(((SUM(BE83:BE139))*I33),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ROUND((SUM(BF83:BF139)),  2)</f>
        <v>0</v>
      </c>
      <c r="G34" s="38"/>
      <c r="H34" s="38"/>
      <c r="I34" s="148">
        <v>0.14999999999999999</v>
      </c>
      <c r="J34" s="147">
        <f>ROUND(((SUM(BF83:BF139))*I34),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ROUND((SUM(BG83:BG139)),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ROUND((SUM(BH83:BH139)),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ROUND((SUM(BI83:BI139)),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IP 1, IP 2, NP a VON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IP2 - Interakční prvek IP2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28. 1. 2021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31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193</v>
      </c>
      <c r="E62" s="174"/>
      <c r="F62" s="174"/>
      <c r="G62" s="174"/>
      <c r="H62" s="174"/>
      <c r="I62" s="174"/>
      <c r="J62" s="175">
        <f>J134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98</v>
      </c>
      <c r="E63" s="174"/>
      <c r="F63" s="174"/>
      <c r="G63" s="174"/>
      <c r="H63" s="174"/>
      <c r="I63" s="174"/>
      <c r="J63" s="175">
        <f>J137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99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IP 1, IP 2, NP a VON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IP2 - Interakční prvek IP2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28. 1. 2021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31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100</v>
      </c>
      <c r="D82" s="180" t="s">
        <v>54</v>
      </c>
      <c r="E82" s="180" t="s">
        <v>50</v>
      </c>
      <c r="F82" s="180" t="s">
        <v>51</v>
      </c>
      <c r="G82" s="180" t="s">
        <v>101</v>
      </c>
      <c r="H82" s="180" t="s">
        <v>102</v>
      </c>
      <c r="I82" s="180" t="s">
        <v>103</v>
      </c>
      <c r="J82" s="180" t="s">
        <v>94</v>
      </c>
      <c r="K82" s="181" t="s">
        <v>104</v>
      </c>
      <c r="L82" s="182"/>
      <c r="M82" s="92" t="s">
        <v>19</v>
      </c>
      <c r="N82" s="93" t="s">
        <v>39</v>
      </c>
      <c r="O82" s="93" t="s">
        <v>105</v>
      </c>
      <c r="P82" s="93" t="s">
        <v>106</v>
      </c>
      <c r="Q82" s="93" t="s">
        <v>107</v>
      </c>
      <c r="R82" s="93" t="s">
        <v>108</v>
      </c>
      <c r="S82" s="93" t="s">
        <v>109</v>
      </c>
      <c r="T82" s="93" t="s">
        <v>110</v>
      </c>
      <c r="U82" s="94" t="s">
        <v>111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5">
        <f>T84</f>
        <v>0</v>
      </c>
      <c r="U83" s="9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68</v>
      </c>
      <c r="E84" s="190" t="s">
        <v>113</v>
      </c>
      <c r="F84" s="190" t="s">
        <v>114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P85+P134+P137</f>
        <v>0</v>
      </c>
      <c r="Q84" s="195"/>
      <c r="R84" s="196">
        <f>R85+R134+R137</f>
        <v>0</v>
      </c>
      <c r="S84" s="195"/>
      <c r="T84" s="196">
        <f>T85+T134+T137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77</v>
      </c>
      <c r="AT84" s="199" t="s">
        <v>68</v>
      </c>
      <c r="AU84" s="199" t="s">
        <v>69</v>
      </c>
      <c r="AY84" s="198" t="s">
        <v>115</v>
      </c>
      <c r="BK84" s="200">
        <f>BK85+BK134+BK137</f>
        <v>0</v>
      </c>
    </row>
    <row r="85" s="12" customFormat="1" ht="22.8" customHeight="1">
      <c r="A85" s="12"/>
      <c r="B85" s="187"/>
      <c r="C85" s="188"/>
      <c r="D85" s="189" t="s">
        <v>68</v>
      </c>
      <c r="E85" s="201" t="s">
        <v>77</v>
      </c>
      <c r="F85" s="201" t="s">
        <v>116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SUM(P86:P133)</f>
        <v>0</v>
      </c>
      <c r="Q85" s="195"/>
      <c r="R85" s="196">
        <f>SUM(R86:R133)</f>
        <v>0</v>
      </c>
      <c r="S85" s="195"/>
      <c r="T85" s="196">
        <f>SUM(T86:T133)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77</v>
      </c>
      <c r="AT85" s="199" t="s">
        <v>68</v>
      </c>
      <c r="AU85" s="199" t="s">
        <v>77</v>
      </c>
      <c r="AY85" s="198" t="s">
        <v>115</v>
      </c>
      <c r="BK85" s="200">
        <f>SUM(BK86:BK133)</f>
        <v>0</v>
      </c>
    </row>
    <row r="86" s="2" customFormat="1" ht="16.5" customHeight="1">
      <c r="A86" s="38"/>
      <c r="B86" s="39"/>
      <c r="C86" s="203" t="s">
        <v>77</v>
      </c>
      <c r="D86" s="203" t="s">
        <v>117</v>
      </c>
      <c r="E86" s="204" t="s">
        <v>118</v>
      </c>
      <c r="F86" s="205" t="s">
        <v>119</v>
      </c>
      <c r="G86" s="206" t="s">
        <v>120</v>
      </c>
      <c r="H86" s="207">
        <v>35</v>
      </c>
      <c r="I86" s="208"/>
      <c r="J86" s="209">
        <f>ROUND(I86*H86,2)</f>
        <v>0</v>
      </c>
      <c r="K86" s="205" t="s">
        <v>121</v>
      </c>
      <c r="L86" s="44"/>
      <c r="M86" s="210" t="s">
        <v>19</v>
      </c>
      <c r="N86" s="211" t="s">
        <v>40</v>
      </c>
      <c r="O86" s="84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2">
        <f>S86*H86</f>
        <v>0</v>
      </c>
      <c r="U86" s="213" t="s">
        <v>19</v>
      </c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4" t="s">
        <v>122</v>
      </c>
      <c r="AT86" s="214" t="s">
        <v>117</v>
      </c>
      <c r="AU86" s="214" t="s">
        <v>79</v>
      </c>
      <c r="AY86" s="17" t="s">
        <v>115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7" t="s">
        <v>77</v>
      </c>
      <c r="BK86" s="215">
        <f>ROUND(I86*H86,2)</f>
        <v>0</v>
      </c>
      <c r="BL86" s="17" t="s">
        <v>122</v>
      </c>
      <c r="BM86" s="214" t="s">
        <v>79</v>
      </c>
    </row>
    <row r="87" s="2" customFormat="1">
      <c r="A87" s="38"/>
      <c r="B87" s="39"/>
      <c r="C87" s="40"/>
      <c r="D87" s="216" t="s">
        <v>123</v>
      </c>
      <c r="E87" s="40"/>
      <c r="F87" s="217" t="s">
        <v>124</v>
      </c>
      <c r="G87" s="40"/>
      <c r="H87" s="40"/>
      <c r="I87" s="218"/>
      <c r="J87" s="40"/>
      <c r="K87" s="40"/>
      <c r="L87" s="44"/>
      <c r="M87" s="219"/>
      <c r="N87" s="220"/>
      <c r="O87" s="84"/>
      <c r="P87" s="84"/>
      <c r="Q87" s="84"/>
      <c r="R87" s="84"/>
      <c r="S87" s="84"/>
      <c r="T87" s="84"/>
      <c r="U87" s="85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123</v>
      </c>
      <c r="AU87" s="17" t="s">
        <v>79</v>
      </c>
    </row>
    <row r="88" s="2" customFormat="1" ht="21.75" customHeight="1">
      <c r="A88" s="38"/>
      <c r="B88" s="39"/>
      <c r="C88" s="203" t="s">
        <v>79</v>
      </c>
      <c r="D88" s="203" t="s">
        <v>117</v>
      </c>
      <c r="E88" s="204" t="s">
        <v>194</v>
      </c>
      <c r="F88" s="205" t="s">
        <v>195</v>
      </c>
      <c r="G88" s="206" t="s">
        <v>127</v>
      </c>
      <c r="H88" s="207">
        <v>600</v>
      </c>
      <c r="I88" s="208"/>
      <c r="J88" s="209">
        <f>ROUND(I88*H88,2)</f>
        <v>0</v>
      </c>
      <c r="K88" s="205" t="s">
        <v>121</v>
      </c>
      <c r="L88" s="44"/>
      <c r="M88" s="210" t="s">
        <v>19</v>
      </c>
      <c r="N88" s="211" t="s">
        <v>40</v>
      </c>
      <c r="O88" s="8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122</v>
      </c>
      <c r="AT88" s="214" t="s">
        <v>117</v>
      </c>
      <c r="AU88" s="214" t="s">
        <v>79</v>
      </c>
      <c r="AY88" s="17" t="s">
        <v>115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77</v>
      </c>
      <c r="BK88" s="215">
        <f>ROUND(I88*H88,2)</f>
        <v>0</v>
      </c>
      <c r="BL88" s="17" t="s">
        <v>122</v>
      </c>
      <c r="BM88" s="214" t="s">
        <v>122</v>
      </c>
    </row>
    <row r="89" s="2" customFormat="1">
      <c r="A89" s="38"/>
      <c r="B89" s="39"/>
      <c r="C89" s="40"/>
      <c r="D89" s="216" t="s">
        <v>123</v>
      </c>
      <c r="E89" s="40"/>
      <c r="F89" s="217" t="s">
        <v>196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123</v>
      </c>
      <c r="AU89" s="17" t="s">
        <v>79</v>
      </c>
    </row>
    <row r="90" s="2" customFormat="1" ht="16.5" customHeight="1">
      <c r="A90" s="38"/>
      <c r="B90" s="39"/>
      <c r="C90" s="203" t="s">
        <v>129</v>
      </c>
      <c r="D90" s="203" t="s">
        <v>117</v>
      </c>
      <c r="E90" s="204" t="s">
        <v>130</v>
      </c>
      <c r="F90" s="205" t="s">
        <v>131</v>
      </c>
      <c r="G90" s="206" t="s">
        <v>127</v>
      </c>
      <c r="H90" s="207">
        <v>200</v>
      </c>
      <c r="I90" s="208"/>
      <c r="J90" s="209">
        <f>ROUND(I90*H90,2)</f>
        <v>0</v>
      </c>
      <c r="K90" s="205" t="s">
        <v>121</v>
      </c>
      <c r="L90" s="44"/>
      <c r="M90" s="210" t="s">
        <v>19</v>
      </c>
      <c r="N90" s="211" t="s">
        <v>40</v>
      </c>
      <c r="O90" s="8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4" t="s">
        <v>122</v>
      </c>
      <c r="AT90" s="214" t="s">
        <v>117</v>
      </c>
      <c r="AU90" s="214" t="s">
        <v>79</v>
      </c>
      <c r="AY90" s="17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77</v>
      </c>
      <c r="BK90" s="215">
        <f>ROUND(I90*H90,2)</f>
        <v>0</v>
      </c>
      <c r="BL90" s="17" t="s">
        <v>122</v>
      </c>
      <c r="BM90" s="214" t="s">
        <v>132</v>
      </c>
    </row>
    <row r="91" s="2" customFormat="1">
      <c r="A91" s="38"/>
      <c r="B91" s="39"/>
      <c r="C91" s="40"/>
      <c r="D91" s="216" t="s">
        <v>123</v>
      </c>
      <c r="E91" s="40"/>
      <c r="F91" s="217" t="s">
        <v>133</v>
      </c>
      <c r="G91" s="40"/>
      <c r="H91" s="40"/>
      <c r="I91" s="218"/>
      <c r="J91" s="40"/>
      <c r="K91" s="40"/>
      <c r="L91" s="44"/>
      <c r="M91" s="219"/>
      <c r="N91" s="220"/>
      <c r="O91" s="84"/>
      <c r="P91" s="84"/>
      <c r="Q91" s="84"/>
      <c r="R91" s="84"/>
      <c r="S91" s="84"/>
      <c r="T91" s="84"/>
      <c r="U91" s="8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123</v>
      </c>
      <c r="AU91" s="17" t="s">
        <v>79</v>
      </c>
    </row>
    <row r="92" s="2" customFormat="1" ht="16.5" customHeight="1">
      <c r="A92" s="38"/>
      <c r="B92" s="39"/>
      <c r="C92" s="221" t="s">
        <v>122</v>
      </c>
      <c r="D92" s="221" t="s">
        <v>134</v>
      </c>
      <c r="E92" s="222" t="s">
        <v>135</v>
      </c>
      <c r="F92" s="223" t="s">
        <v>136</v>
      </c>
      <c r="G92" s="224" t="s">
        <v>127</v>
      </c>
      <c r="H92" s="225">
        <v>72</v>
      </c>
      <c r="I92" s="226"/>
      <c r="J92" s="227">
        <f>ROUND(I92*H92,2)</f>
        <v>0</v>
      </c>
      <c r="K92" s="223" t="s">
        <v>19</v>
      </c>
      <c r="L92" s="228"/>
      <c r="M92" s="229" t="s">
        <v>19</v>
      </c>
      <c r="N92" s="230" t="s">
        <v>40</v>
      </c>
      <c r="O92" s="8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2">
        <f>S92*H92</f>
        <v>0</v>
      </c>
      <c r="U92" s="213" t="s">
        <v>19</v>
      </c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4" t="s">
        <v>137</v>
      </c>
      <c r="AT92" s="214" t="s">
        <v>134</v>
      </c>
      <c r="AU92" s="214" t="s">
        <v>79</v>
      </c>
      <c r="AY92" s="17" t="s">
        <v>115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7" t="s">
        <v>77</v>
      </c>
      <c r="BK92" s="215">
        <f>ROUND(I92*H92,2)</f>
        <v>0</v>
      </c>
      <c r="BL92" s="17" t="s">
        <v>122</v>
      </c>
      <c r="BM92" s="214" t="s">
        <v>137</v>
      </c>
    </row>
    <row r="93" s="2" customFormat="1">
      <c r="A93" s="38"/>
      <c r="B93" s="39"/>
      <c r="C93" s="40"/>
      <c r="D93" s="216" t="s">
        <v>123</v>
      </c>
      <c r="E93" s="40"/>
      <c r="F93" s="217" t="s">
        <v>136</v>
      </c>
      <c r="G93" s="40"/>
      <c r="H93" s="40"/>
      <c r="I93" s="218"/>
      <c r="J93" s="40"/>
      <c r="K93" s="40"/>
      <c r="L93" s="44"/>
      <c r="M93" s="219"/>
      <c r="N93" s="220"/>
      <c r="O93" s="84"/>
      <c r="P93" s="84"/>
      <c r="Q93" s="84"/>
      <c r="R93" s="84"/>
      <c r="S93" s="84"/>
      <c r="T93" s="84"/>
      <c r="U93" s="85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123</v>
      </c>
      <c r="AU93" s="17" t="s">
        <v>79</v>
      </c>
    </row>
    <row r="94" s="2" customFormat="1" ht="16.5" customHeight="1">
      <c r="A94" s="38"/>
      <c r="B94" s="39"/>
      <c r="C94" s="221" t="s">
        <v>138</v>
      </c>
      <c r="D94" s="221" t="s">
        <v>134</v>
      </c>
      <c r="E94" s="222" t="s">
        <v>139</v>
      </c>
      <c r="F94" s="223" t="s">
        <v>140</v>
      </c>
      <c r="G94" s="224" t="s">
        <v>127</v>
      </c>
      <c r="H94" s="225">
        <v>64</v>
      </c>
      <c r="I94" s="226"/>
      <c r="J94" s="227">
        <f>ROUND(I94*H94,2)</f>
        <v>0</v>
      </c>
      <c r="K94" s="223" t="s">
        <v>19</v>
      </c>
      <c r="L94" s="228"/>
      <c r="M94" s="229" t="s">
        <v>19</v>
      </c>
      <c r="N94" s="230" t="s">
        <v>40</v>
      </c>
      <c r="O94" s="84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2">
        <f>S94*H94</f>
        <v>0</v>
      </c>
      <c r="U94" s="213" t="s">
        <v>19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4" t="s">
        <v>137</v>
      </c>
      <c r="AT94" s="214" t="s">
        <v>134</v>
      </c>
      <c r="AU94" s="214" t="s">
        <v>79</v>
      </c>
      <c r="AY94" s="17" t="s">
        <v>115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77</v>
      </c>
      <c r="BK94" s="215">
        <f>ROUND(I94*H94,2)</f>
        <v>0</v>
      </c>
      <c r="BL94" s="17" t="s">
        <v>122</v>
      </c>
      <c r="BM94" s="214" t="s">
        <v>141</v>
      </c>
    </row>
    <row r="95" s="2" customFormat="1">
      <c r="A95" s="38"/>
      <c r="B95" s="39"/>
      <c r="C95" s="40"/>
      <c r="D95" s="216" t="s">
        <v>123</v>
      </c>
      <c r="E95" s="40"/>
      <c r="F95" s="217" t="s">
        <v>140</v>
      </c>
      <c r="G95" s="40"/>
      <c r="H95" s="40"/>
      <c r="I95" s="218"/>
      <c r="J95" s="40"/>
      <c r="K95" s="40"/>
      <c r="L95" s="44"/>
      <c r="M95" s="219"/>
      <c r="N95" s="22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123</v>
      </c>
      <c r="AU95" s="17" t="s">
        <v>79</v>
      </c>
    </row>
    <row r="96" s="2" customFormat="1" ht="16.5" customHeight="1">
      <c r="A96" s="38"/>
      <c r="B96" s="39"/>
      <c r="C96" s="221" t="s">
        <v>132</v>
      </c>
      <c r="D96" s="221" t="s">
        <v>134</v>
      </c>
      <c r="E96" s="222" t="s">
        <v>142</v>
      </c>
      <c r="F96" s="223" t="s">
        <v>143</v>
      </c>
      <c r="G96" s="224" t="s">
        <v>127</v>
      </c>
      <c r="H96" s="225">
        <v>64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40</v>
      </c>
      <c r="O96" s="8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137</v>
      </c>
      <c r="AT96" s="214" t="s">
        <v>134</v>
      </c>
      <c r="AU96" s="214" t="s">
        <v>79</v>
      </c>
      <c r="AY96" s="17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77</v>
      </c>
      <c r="BK96" s="215">
        <f>ROUND(I96*H96,2)</f>
        <v>0</v>
      </c>
      <c r="BL96" s="17" t="s">
        <v>122</v>
      </c>
      <c r="BM96" s="214" t="s">
        <v>144</v>
      </c>
    </row>
    <row r="97" s="2" customFormat="1">
      <c r="A97" s="38"/>
      <c r="B97" s="39"/>
      <c r="C97" s="40"/>
      <c r="D97" s="216" t="s">
        <v>123</v>
      </c>
      <c r="E97" s="40"/>
      <c r="F97" s="217" t="s">
        <v>143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123</v>
      </c>
      <c r="AU97" s="17" t="s">
        <v>79</v>
      </c>
    </row>
    <row r="98" s="2" customFormat="1" ht="16.5" customHeight="1">
      <c r="A98" s="38"/>
      <c r="B98" s="39"/>
      <c r="C98" s="203" t="s">
        <v>145</v>
      </c>
      <c r="D98" s="203" t="s">
        <v>117</v>
      </c>
      <c r="E98" s="204" t="s">
        <v>197</v>
      </c>
      <c r="F98" s="205" t="s">
        <v>198</v>
      </c>
      <c r="G98" s="206" t="s">
        <v>127</v>
      </c>
      <c r="H98" s="207">
        <v>400</v>
      </c>
      <c r="I98" s="208"/>
      <c r="J98" s="209">
        <f>ROUND(I98*H98,2)</f>
        <v>0</v>
      </c>
      <c r="K98" s="205" t="s">
        <v>121</v>
      </c>
      <c r="L98" s="44"/>
      <c r="M98" s="210" t="s">
        <v>19</v>
      </c>
      <c r="N98" s="211" t="s">
        <v>40</v>
      </c>
      <c r="O98" s="84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2">
        <f>S98*H98</f>
        <v>0</v>
      </c>
      <c r="U98" s="213" t="s">
        <v>19</v>
      </c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4" t="s">
        <v>122</v>
      </c>
      <c r="AT98" s="214" t="s">
        <v>117</v>
      </c>
      <c r="AU98" s="214" t="s">
        <v>79</v>
      </c>
      <c r="AY98" s="17" t="s">
        <v>115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7" t="s">
        <v>77</v>
      </c>
      <c r="BK98" s="215">
        <f>ROUND(I98*H98,2)</f>
        <v>0</v>
      </c>
      <c r="BL98" s="17" t="s">
        <v>122</v>
      </c>
      <c r="BM98" s="214" t="s">
        <v>148</v>
      </c>
    </row>
    <row r="99" s="2" customFormat="1">
      <c r="A99" s="38"/>
      <c r="B99" s="39"/>
      <c r="C99" s="40"/>
      <c r="D99" s="216" t="s">
        <v>123</v>
      </c>
      <c r="E99" s="40"/>
      <c r="F99" s="217" t="s">
        <v>199</v>
      </c>
      <c r="G99" s="40"/>
      <c r="H99" s="40"/>
      <c r="I99" s="218"/>
      <c r="J99" s="40"/>
      <c r="K99" s="40"/>
      <c r="L99" s="44"/>
      <c r="M99" s="219"/>
      <c r="N99" s="220"/>
      <c r="O99" s="84"/>
      <c r="P99" s="84"/>
      <c r="Q99" s="84"/>
      <c r="R99" s="84"/>
      <c r="S99" s="84"/>
      <c r="T99" s="84"/>
      <c r="U99" s="85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123</v>
      </c>
      <c r="AU99" s="17" t="s">
        <v>79</v>
      </c>
    </row>
    <row r="100" s="2" customFormat="1" ht="16.5" customHeight="1">
      <c r="A100" s="38"/>
      <c r="B100" s="39"/>
      <c r="C100" s="221" t="s">
        <v>137</v>
      </c>
      <c r="D100" s="221" t="s">
        <v>134</v>
      </c>
      <c r="E100" s="222" t="s">
        <v>200</v>
      </c>
      <c r="F100" s="223" t="s">
        <v>201</v>
      </c>
      <c r="G100" s="224" t="s">
        <v>127</v>
      </c>
      <c r="H100" s="225">
        <v>80</v>
      </c>
      <c r="I100" s="226"/>
      <c r="J100" s="227">
        <f>ROUND(I100*H100,2)</f>
        <v>0</v>
      </c>
      <c r="K100" s="223" t="s">
        <v>19</v>
      </c>
      <c r="L100" s="228"/>
      <c r="M100" s="229" t="s">
        <v>19</v>
      </c>
      <c r="N100" s="230" t="s">
        <v>40</v>
      </c>
      <c r="O100" s="8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137</v>
      </c>
      <c r="AT100" s="214" t="s">
        <v>134</v>
      </c>
      <c r="AU100" s="214" t="s">
        <v>79</v>
      </c>
      <c r="AY100" s="17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77</v>
      </c>
      <c r="BK100" s="215">
        <f>ROUND(I100*H100,2)</f>
        <v>0</v>
      </c>
      <c r="BL100" s="17" t="s">
        <v>122</v>
      </c>
      <c r="BM100" s="214" t="s">
        <v>156</v>
      </c>
    </row>
    <row r="101" s="2" customFormat="1">
      <c r="A101" s="38"/>
      <c r="B101" s="39"/>
      <c r="C101" s="40"/>
      <c r="D101" s="216" t="s">
        <v>123</v>
      </c>
      <c r="E101" s="40"/>
      <c r="F101" s="217" t="s">
        <v>201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123</v>
      </c>
      <c r="AU101" s="17" t="s">
        <v>79</v>
      </c>
    </row>
    <row r="102" s="2" customFormat="1" ht="16.5" customHeight="1">
      <c r="A102" s="38"/>
      <c r="B102" s="39"/>
      <c r="C102" s="221" t="s">
        <v>157</v>
      </c>
      <c r="D102" s="221" t="s">
        <v>134</v>
      </c>
      <c r="E102" s="222" t="s">
        <v>202</v>
      </c>
      <c r="F102" s="223" t="s">
        <v>203</v>
      </c>
      <c r="G102" s="224" t="s">
        <v>127</v>
      </c>
      <c r="H102" s="225">
        <v>240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40</v>
      </c>
      <c r="O102" s="84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2">
        <f>S102*H102</f>
        <v>0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137</v>
      </c>
      <c r="AT102" s="214" t="s">
        <v>134</v>
      </c>
      <c r="AU102" s="214" t="s">
        <v>79</v>
      </c>
      <c r="AY102" s="17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77</v>
      </c>
      <c r="BK102" s="215">
        <f>ROUND(I102*H102,2)</f>
        <v>0</v>
      </c>
      <c r="BL102" s="17" t="s">
        <v>122</v>
      </c>
      <c r="BM102" s="214" t="s">
        <v>161</v>
      </c>
    </row>
    <row r="103" s="2" customFormat="1">
      <c r="A103" s="38"/>
      <c r="B103" s="39"/>
      <c r="C103" s="40"/>
      <c r="D103" s="216" t="s">
        <v>123</v>
      </c>
      <c r="E103" s="40"/>
      <c r="F103" s="217" t="s">
        <v>203</v>
      </c>
      <c r="G103" s="40"/>
      <c r="H103" s="40"/>
      <c r="I103" s="218"/>
      <c r="J103" s="40"/>
      <c r="K103" s="40"/>
      <c r="L103" s="44"/>
      <c r="M103" s="219"/>
      <c r="N103" s="220"/>
      <c r="O103" s="84"/>
      <c r="P103" s="84"/>
      <c r="Q103" s="84"/>
      <c r="R103" s="84"/>
      <c r="S103" s="84"/>
      <c r="T103" s="84"/>
      <c r="U103" s="85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123</v>
      </c>
      <c r="AU103" s="17" t="s">
        <v>79</v>
      </c>
    </row>
    <row r="104" s="2" customFormat="1" ht="16.5" customHeight="1">
      <c r="A104" s="38"/>
      <c r="B104" s="39"/>
      <c r="C104" s="221" t="s">
        <v>141</v>
      </c>
      <c r="D104" s="221" t="s">
        <v>134</v>
      </c>
      <c r="E104" s="222" t="s">
        <v>204</v>
      </c>
      <c r="F104" s="223" t="s">
        <v>205</v>
      </c>
      <c r="G104" s="224" t="s">
        <v>127</v>
      </c>
      <c r="H104" s="225">
        <v>80</v>
      </c>
      <c r="I104" s="226"/>
      <c r="J104" s="227">
        <f>ROUND(I104*H104,2)</f>
        <v>0</v>
      </c>
      <c r="K104" s="223" t="s">
        <v>19</v>
      </c>
      <c r="L104" s="228"/>
      <c r="M104" s="229" t="s">
        <v>19</v>
      </c>
      <c r="N104" s="230" t="s">
        <v>40</v>
      </c>
      <c r="O104" s="8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2">
        <f>S104*H104</f>
        <v>0</v>
      </c>
      <c r="U104" s="213" t="s">
        <v>19</v>
      </c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4" t="s">
        <v>137</v>
      </c>
      <c r="AT104" s="214" t="s">
        <v>134</v>
      </c>
      <c r="AU104" s="214" t="s">
        <v>79</v>
      </c>
      <c r="AY104" s="17" t="s">
        <v>115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7" t="s">
        <v>77</v>
      </c>
      <c r="BK104" s="215">
        <f>ROUND(I104*H104,2)</f>
        <v>0</v>
      </c>
      <c r="BL104" s="17" t="s">
        <v>122</v>
      </c>
      <c r="BM104" s="214" t="s">
        <v>165</v>
      </c>
    </row>
    <row r="105" s="2" customFormat="1">
      <c r="A105" s="38"/>
      <c r="B105" s="39"/>
      <c r="C105" s="40"/>
      <c r="D105" s="216" t="s">
        <v>123</v>
      </c>
      <c r="E105" s="40"/>
      <c r="F105" s="217" t="s">
        <v>205</v>
      </c>
      <c r="G105" s="40"/>
      <c r="H105" s="40"/>
      <c r="I105" s="218"/>
      <c r="J105" s="40"/>
      <c r="K105" s="40"/>
      <c r="L105" s="44"/>
      <c r="M105" s="219"/>
      <c r="N105" s="220"/>
      <c r="O105" s="84"/>
      <c r="P105" s="84"/>
      <c r="Q105" s="84"/>
      <c r="R105" s="84"/>
      <c r="S105" s="84"/>
      <c r="T105" s="84"/>
      <c r="U105" s="85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123</v>
      </c>
      <c r="AU105" s="17" t="s">
        <v>79</v>
      </c>
    </row>
    <row r="106" s="2" customFormat="1" ht="16.5" customHeight="1">
      <c r="A106" s="38"/>
      <c r="B106" s="39"/>
      <c r="C106" s="203" t="s">
        <v>166</v>
      </c>
      <c r="D106" s="203" t="s">
        <v>117</v>
      </c>
      <c r="E106" s="204" t="s">
        <v>206</v>
      </c>
      <c r="F106" s="205" t="s">
        <v>207</v>
      </c>
      <c r="G106" s="206" t="s">
        <v>127</v>
      </c>
      <c r="H106" s="207">
        <v>400</v>
      </c>
      <c r="I106" s="208"/>
      <c r="J106" s="209">
        <f>ROUND(I106*H106,2)</f>
        <v>0</v>
      </c>
      <c r="K106" s="205" t="s">
        <v>19</v>
      </c>
      <c r="L106" s="44"/>
      <c r="M106" s="210" t="s">
        <v>19</v>
      </c>
      <c r="N106" s="211" t="s">
        <v>40</v>
      </c>
      <c r="O106" s="84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2">
        <f>S106*H106</f>
        <v>0</v>
      </c>
      <c r="U106" s="213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4" t="s">
        <v>122</v>
      </c>
      <c r="AT106" s="214" t="s">
        <v>117</v>
      </c>
      <c r="AU106" s="214" t="s">
        <v>79</v>
      </c>
      <c r="AY106" s="17" t="s">
        <v>115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7" t="s">
        <v>77</v>
      </c>
      <c r="BK106" s="215">
        <f>ROUND(I106*H106,2)</f>
        <v>0</v>
      </c>
      <c r="BL106" s="17" t="s">
        <v>122</v>
      </c>
      <c r="BM106" s="214" t="s">
        <v>169</v>
      </c>
    </row>
    <row r="107" s="2" customFormat="1">
      <c r="A107" s="38"/>
      <c r="B107" s="39"/>
      <c r="C107" s="40"/>
      <c r="D107" s="216" t="s">
        <v>123</v>
      </c>
      <c r="E107" s="40"/>
      <c r="F107" s="217" t="s">
        <v>208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123</v>
      </c>
      <c r="AU107" s="17" t="s">
        <v>79</v>
      </c>
    </row>
    <row r="108" s="2" customFormat="1" ht="16.5" customHeight="1">
      <c r="A108" s="38"/>
      <c r="B108" s="39"/>
      <c r="C108" s="203" t="s">
        <v>144</v>
      </c>
      <c r="D108" s="203" t="s">
        <v>117</v>
      </c>
      <c r="E108" s="204" t="s">
        <v>146</v>
      </c>
      <c r="F108" s="205" t="s">
        <v>147</v>
      </c>
      <c r="G108" s="206" t="s">
        <v>127</v>
      </c>
      <c r="H108" s="207">
        <v>600</v>
      </c>
      <c r="I108" s="208"/>
      <c r="J108" s="209">
        <f>ROUND(I108*H108,2)</f>
        <v>0</v>
      </c>
      <c r="K108" s="205" t="s">
        <v>121</v>
      </c>
      <c r="L108" s="44"/>
      <c r="M108" s="210" t="s">
        <v>19</v>
      </c>
      <c r="N108" s="211" t="s">
        <v>40</v>
      </c>
      <c r="O108" s="84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122</v>
      </c>
      <c r="AT108" s="214" t="s">
        <v>117</v>
      </c>
      <c r="AU108" s="214" t="s">
        <v>79</v>
      </c>
      <c r="AY108" s="17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77</v>
      </c>
      <c r="BK108" s="215">
        <f>ROUND(I108*H108,2)</f>
        <v>0</v>
      </c>
      <c r="BL108" s="17" t="s">
        <v>122</v>
      </c>
      <c r="BM108" s="214" t="s">
        <v>174</v>
      </c>
    </row>
    <row r="109" s="2" customFormat="1">
      <c r="A109" s="38"/>
      <c r="B109" s="39"/>
      <c r="C109" s="40"/>
      <c r="D109" s="216" t="s">
        <v>123</v>
      </c>
      <c r="E109" s="40"/>
      <c r="F109" s="217" t="s">
        <v>149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123</v>
      </c>
      <c r="AU109" s="17" t="s">
        <v>79</v>
      </c>
    </row>
    <row r="110" s="13" customFormat="1">
      <c r="A110" s="13"/>
      <c r="B110" s="231"/>
      <c r="C110" s="232"/>
      <c r="D110" s="216" t="s">
        <v>150</v>
      </c>
      <c r="E110" s="233" t="s">
        <v>19</v>
      </c>
      <c r="F110" s="234" t="s">
        <v>209</v>
      </c>
      <c r="G110" s="232"/>
      <c r="H110" s="235">
        <v>600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150</v>
      </c>
      <c r="AU110" s="241" t="s">
        <v>79</v>
      </c>
      <c r="AV110" s="13" t="s">
        <v>79</v>
      </c>
      <c r="AW110" s="13" t="s">
        <v>32</v>
      </c>
      <c r="AX110" s="13" t="s">
        <v>69</v>
      </c>
      <c r="AY110" s="241" t="s">
        <v>115</v>
      </c>
    </row>
    <row r="111" s="14" customFormat="1">
      <c r="A111" s="14"/>
      <c r="B111" s="242"/>
      <c r="C111" s="243"/>
      <c r="D111" s="216" t="s">
        <v>150</v>
      </c>
      <c r="E111" s="244" t="s">
        <v>19</v>
      </c>
      <c r="F111" s="245" t="s">
        <v>152</v>
      </c>
      <c r="G111" s="243"/>
      <c r="H111" s="246">
        <v>600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0"/>
      <c r="U111" s="251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150</v>
      </c>
      <c r="AU111" s="252" t="s">
        <v>79</v>
      </c>
      <c r="AV111" s="14" t="s">
        <v>122</v>
      </c>
      <c r="AW111" s="14" t="s">
        <v>32</v>
      </c>
      <c r="AX111" s="14" t="s">
        <v>77</v>
      </c>
      <c r="AY111" s="252" t="s">
        <v>115</v>
      </c>
    </row>
    <row r="112" s="2" customFormat="1" ht="16.5" customHeight="1">
      <c r="A112" s="38"/>
      <c r="B112" s="39"/>
      <c r="C112" s="221" t="s">
        <v>175</v>
      </c>
      <c r="D112" s="221" t="s">
        <v>134</v>
      </c>
      <c r="E112" s="222" t="s">
        <v>153</v>
      </c>
      <c r="F112" s="223" t="s">
        <v>154</v>
      </c>
      <c r="G112" s="224" t="s">
        <v>155</v>
      </c>
      <c r="H112" s="225">
        <v>4.0709999999999997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40</v>
      </c>
      <c r="O112" s="8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2">
        <f>S112*H112</f>
        <v>0</v>
      </c>
      <c r="U112" s="213" t="s">
        <v>19</v>
      </c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4" t="s">
        <v>137</v>
      </c>
      <c r="AT112" s="214" t="s">
        <v>134</v>
      </c>
      <c r="AU112" s="214" t="s">
        <v>79</v>
      </c>
      <c r="AY112" s="17" t="s">
        <v>115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7" t="s">
        <v>77</v>
      </c>
      <c r="BK112" s="215">
        <f>ROUND(I112*H112,2)</f>
        <v>0</v>
      </c>
      <c r="BL112" s="17" t="s">
        <v>122</v>
      </c>
      <c r="BM112" s="214" t="s">
        <v>178</v>
      </c>
    </row>
    <row r="113" s="2" customFormat="1">
      <c r="A113" s="38"/>
      <c r="B113" s="39"/>
      <c r="C113" s="40"/>
      <c r="D113" s="216" t="s">
        <v>123</v>
      </c>
      <c r="E113" s="40"/>
      <c r="F113" s="217" t="s">
        <v>154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123</v>
      </c>
      <c r="AU113" s="17" t="s">
        <v>79</v>
      </c>
    </row>
    <row r="114" s="2" customFormat="1" ht="16.5" customHeight="1">
      <c r="A114" s="38"/>
      <c r="B114" s="39"/>
      <c r="C114" s="203" t="s">
        <v>148</v>
      </c>
      <c r="D114" s="203" t="s">
        <v>117</v>
      </c>
      <c r="E114" s="204" t="s">
        <v>158</v>
      </c>
      <c r="F114" s="205" t="s">
        <v>159</v>
      </c>
      <c r="G114" s="206" t="s">
        <v>160</v>
      </c>
      <c r="H114" s="207">
        <v>0.035999999999999997</v>
      </c>
      <c r="I114" s="208"/>
      <c r="J114" s="209">
        <f>ROUND(I114*H114,2)</f>
        <v>0</v>
      </c>
      <c r="K114" s="205" t="s">
        <v>121</v>
      </c>
      <c r="L114" s="44"/>
      <c r="M114" s="210" t="s">
        <v>19</v>
      </c>
      <c r="N114" s="211" t="s">
        <v>40</v>
      </c>
      <c r="O114" s="84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122</v>
      </c>
      <c r="AT114" s="214" t="s">
        <v>117</v>
      </c>
      <c r="AU114" s="214" t="s">
        <v>79</v>
      </c>
      <c r="AY114" s="17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77</v>
      </c>
      <c r="BK114" s="215">
        <f>ROUND(I114*H114,2)</f>
        <v>0</v>
      </c>
      <c r="BL114" s="17" t="s">
        <v>122</v>
      </c>
      <c r="BM114" s="214" t="s">
        <v>183</v>
      </c>
    </row>
    <row r="115" s="2" customFormat="1">
      <c r="A115" s="38"/>
      <c r="B115" s="39"/>
      <c r="C115" s="40"/>
      <c r="D115" s="216" t="s">
        <v>123</v>
      </c>
      <c r="E115" s="40"/>
      <c r="F115" s="217" t="s">
        <v>162</v>
      </c>
      <c r="G115" s="40"/>
      <c r="H115" s="40"/>
      <c r="I115" s="218"/>
      <c r="J115" s="40"/>
      <c r="K115" s="40"/>
      <c r="L115" s="44"/>
      <c r="M115" s="219"/>
      <c r="N115" s="22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123</v>
      </c>
      <c r="AU115" s="17" t="s">
        <v>79</v>
      </c>
    </row>
    <row r="116" s="2" customFormat="1" ht="16.5" customHeight="1">
      <c r="A116" s="38"/>
      <c r="B116" s="39"/>
      <c r="C116" s="221" t="s">
        <v>8</v>
      </c>
      <c r="D116" s="221" t="s">
        <v>134</v>
      </c>
      <c r="E116" s="222" t="s">
        <v>163</v>
      </c>
      <c r="F116" s="223" t="s">
        <v>164</v>
      </c>
      <c r="G116" s="224" t="s">
        <v>155</v>
      </c>
      <c r="H116" s="225">
        <v>36</v>
      </c>
      <c r="I116" s="226"/>
      <c r="J116" s="227">
        <f>ROUND(I116*H116,2)</f>
        <v>0</v>
      </c>
      <c r="K116" s="223" t="s">
        <v>19</v>
      </c>
      <c r="L116" s="228"/>
      <c r="M116" s="229" t="s">
        <v>19</v>
      </c>
      <c r="N116" s="230" t="s">
        <v>40</v>
      </c>
      <c r="O116" s="8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2">
        <f>S116*H116</f>
        <v>0</v>
      </c>
      <c r="U116" s="213" t="s">
        <v>19</v>
      </c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4" t="s">
        <v>137</v>
      </c>
      <c r="AT116" s="214" t="s">
        <v>134</v>
      </c>
      <c r="AU116" s="214" t="s">
        <v>79</v>
      </c>
      <c r="AY116" s="17" t="s">
        <v>115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7" t="s">
        <v>77</v>
      </c>
      <c r="BK116" s="215">
        <f>ROUND(I116*H116,2)</f>
        <v>0</v>
      </c>
      <c r="BL116" s="17" t="s">
        <v>122</v>
      </c>
      <c r="BM116" s="214" t="s">
        <v>190</v>
      </c>
    </row>
    <row r="117" s="2" customFormat="1">
      <c r="A117" s="38"/>
      <c r="B117" s="39"/>
      <c r="C117" s="40"/>
      <c r="D117" s="216" t="s">
        <v>123</v>
      </c>
      <c r="E117" s="40"/>
      <c r="F117" s="217" t="s">
        <v>164</v>
      </c>
      <c r="G117" s="40"/>
      <c r="H117" s="40"/>
      <c r="I117" s="218"/>
      <c r="J117" s="40"/>
      <c r="K117" s="40"/>
      <c r="L117" s="44"/>
      <c r="M117" s="219"/>
      <c r="N117" s="220"/>
      <c r="O117" s="84"/>
      <c r="P117" s="84"/>
      <c r="Q117" s="84"/>
      <c r="R117" s="84"/>
      <c r="S117" s="84"/>
      <c r="T117" s="84"/>
      <c r="U117" s="8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123</v>
      </c>
      <c r="AU117" s="17" t="s">
        <v>79</v>
      </c>
    </row>
    <row r="118" s="2" customFormat="1" ht="16.5" customHeight="1">
      <c r="A118" s="38"/>
      <c r="B118" s="39"/>
      <c r="C118" s="203" t="s">
        <v>156</v>
      </c>
      <c r="D118" s="203" t="s">
        <v>117</v>
      </c>
      <c r="E118" s="204" t="s">
        <v>167</v>
      </c>
      <c r="F118" s="205" t="s">
        <v>168</v>
      </c>
      <c r="G118" s="206" t="s">
        <v>120</v>
      </c>
      <c r="H118" s="207">
        <v>26</v>
      </c>
      <c r="I118" s="208"/>
      <c r="J118" s="209">
        <f>ROUND(I118*H118,2)</f>
        <v>0</v>
      </c>
      <c r="K118" s="205" t="s">
        <v>121</v>
      </c>
      <c r="L118" s="44"/>
      <c r="M118" s="210" t="s">
        <v>19</v>
      </c>
      <c r="N118" s="211" t="s">
        <v>40</v>
      </c>
      <c r="O118" s="84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2">
        <f>S118*H118</f>
        <v>0</v>
      </c>
      <c r="U118" s="213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4" t="s">
        <v>122</v>
      </c>
      <c r="AT118" s="214" t="s">
        <v>117</v>
      </c>
      <c r="AU118" s="214" t="s">
        <v>79</v>
      </c>
      <c r="AY118" s="17" t="s">
        <v>115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7" t="s">
        <v>77</v>
      </c>
      <c r="BK118" s="215">
        <f>ROUND(I118*H118,2)</f>
        <v>0</v>
      </c>
      <c r="BL118" s="17" t="s">
        <v>122</v>
      </c>
      <c r="BM118" s="214" t="s">
        <v>210</v>
      </c>
    </row>
    <row r="119" s="2" customFormat="1">
      <c r="A119" s="38"/>
      <c r="B119" s="39"/>
      <c r="C119" s="40"/>
      <c r="D119" s="216" t="s">
        <v>123</v>
      </c>
      <c r="E119" s="40"/>
      <c r="F119" s="217" t="s">
        <v>170</v>
      </c>
      <c r="G119" s="40"/>
      <c r="H119" s="40"/>
      <c r="I119" s="218"/>
      <c r="J119" s="40"/>
      <c r="K119" s="40"/>
      <c r="L119" s="44"/>
      <c r="M119" s="219"/>
      <c r="N119" s="22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123</v>
      </c>
      <c r="AU119" s="17" t="s">
        <v>79</v>
      </c>
    </row>
    <row r="120" s="13" customFormat="1">
      <c r="A120" s="13"/>
      <c r="B120" s="231"/>
      <c r="C120" s="232"/>
      <c r="D120" s="216" t="s">
        <v>150</v>
      </c>
      <c r="E120" s="233" t="s">
        <v>19</v>
      </c>
      <c r="F120" s="234" t="s">
        <v>211</v>
      </c>
      <c r="G120" s="232"/>
      <c r="H120" s="235">
        <v>24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39"/>
      <c r="U120" s="240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150</v>
      </c>
      <c r="AU120" s="241" t="s">
        <v>79</v>
      </c>
      <c r="AV120" s="13" t="s">
        <v>79</v>
      </c>
      <c r="AW120" s="13" t="s">
        <v>32</v>
      </c>
      <c r="AX120" s="13" t="s">
        <v>69</v>
      </c>
      <c r="AY120" s="241" t="s">
        <v>115</v>
      </c>
    </row>
    <row r="121" s="13" customFormat="1">
      <c r="A121" s="13"/>
      <c r="B121" s="231"/>
      <c r="C121" s="232"/>
      <c r="D121" s="216" t="s">
        <v>150</v>
      </c>
      <c r="E121" s="233" t="s">
        <v>19</v>
      </c>
      <c r="F121" s="234" t="s">
        <v>212</v>
      </c>
      <c r="G121" s="232"/>
      <c r="H121" s="235">
        <v>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39"/>
      <c r="U121" s="240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150</v>
      </c>
      <c r="AU121" s="241" t="s">
        <v>79</v>
      </c>
      <c r="AV121" s="13" t="s">
        <v>79</v>
      </c>
      <c r="AW121" s="13" t="s">
        <v>32</v>
      </c>
      <c r="AX121" s="13" t="s">
        <v>69</v>
      </c>
      <c r="AY121" s="241" t="s">
        <v>115</v>
      </c>
    </row>
    <row r="122" s="14" customFormat="1">
      <c r="A122" s="14"/>
      <c r="B122" s="242"/>
      <c r="C122" s="243"/>
      <c r="D122" s="216" t="s">
        <v>150</v>
      </c>
      <c r="E122" s="244" t="s">
        <v>19</v>
      </c>
      <c r="F122" s="245" t="s">
        <v>152</v>
      </c>
      <c r="G122" s="243"/>
      <c r="H122" s="246">
        <v>26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0"/>
      <c r="U122" s="251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150</v>
      </c>
      <c r="AU122" s="252" t="s">
        <v>79</v>
      </c>
      <c r="AV122" s="14" t="s">
        <v>122</v>
      </c>
      <c r="AW122" s="14" t="s">
        <v>32</v>
      </c>
      <c r="AX122" s="14" t="s">
        <v>77</v>
      </c>
      <c r="AY122" s="252" t="s">
        <v>115</v>
      </c>
    </row>
    <row r="123" s="2" customFormat="1" ht="16.5" customHeight="1">
      <c r="A123" s="38"/>
      <c r="B123" s="39"/>
      <c r="C123" s="221" t="s">
        <v>213</v>
      </c>
      <c r="D123" s="221" t="s">
        <v>134</v>
      </c>
      <c r="E123" s="222" t="s">
        <v>172</v>
      </c>
      <c r="F123" s="223" t="s">
        <v>173</v>
      </c>
      <c r="G123" s="224" t="s">
        <v>120</v>
      </c>
      <c r="H123" s="225">
        <v>26</v>
      </c>
      <c r="I123" s="226"/>
      <c r="J123" s="227">
        <f>ROUND(I123*H123,2)</f>
        <v>0</v>
      </c>
      <c r="K123" s="223" t="s">
        <v>19</v>
      </c>
      <c r="L123" s="228"/>
      <c r="M123" s="229" t="s">
        <v>19</v>
      </c>
      <c r="N123" s="230" t="s">
        <v>40</v>
      </c>
      <c r="O123" s="84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4" t="s">
        <v>137</v>
      </c>
      <c r="AT123" s="214" t="s">
        <v>134</v>
      </c>
      <c r="AU123" s="214" t="s">
        <v>79</v>
      </c>
      <c r="AY123" s="17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77</v>
      </c>
      <c r="BK123" s="215">
        <f>ROUND(I123*H123,2)</f>
        <v>0</v>
      </c>
      <c r="BL123" s="17" t="s">
        <v>122</v>
      </c>
      <c r="BM123" s="214" t="s">
        <v>214</v>
      </c>
    </row>
    <row r="124" s="2" customFormat="1">
      <c r="A124" s="38"/>
      <c r="B124" s="39"/>
      <c r="C124" s="40"/>
      <c r="D124" s="216" t="s">
        <v>123</v>
      </c>
      <c r="E124" s="40"/>
      <c r="F124" s="217" t="s">
        <v>173</v>
      </c>
      <c r="G124" s="40"/>
      <c r="H124" s="40"/>
      <c r="I124" s="218"/>
      <c r="J124" s="40"/>
      <c r="K124" s="40"/>
      <c r="L124" s="44"/>
      <c r="M124" s="219"/>
      <c r="N124" s="220"/>
      <c r="O124" s="84"/>
      <c r="P124" s="84"/>
      <c r="Q124" s="84"/>
      <c r="R124" s="84"/>
      <c r="S124" s="84"/>
      <c r="T124" s="84"/>
      <c r="U124" s="85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123</v>
      </c>
      <c r="AU124" s="17" t="s">
        <v>79</v>
      </c>
    </row>
    <row r="125" s="2" customFormat="1" ht="16.5" customHeight="1">
      <c r="A125" s="38"/>
      <c r="B125" s="39"/>
      <c r="C125" s="203" t="s">
        <v>161</v>
      </c>
      <c r="D125" s="203" t="s">
        <v>117</v>
      </c>
      <c r="E125" s="204" t="s">
        <v>176</v>
      </c>
      <c r="F125" s="205" t="s">
        <v>177</v>
      </c>
      <c r="G125" s="206" t="s">
        <v>120</v>
      </c>
      <c r="H125" s="207">
        <v>26</v>
      </c>
      <c r="I125" s="208"/>
      <c r="J125" s="209">
        <f>ROUND(I125*H125,2)</f>
        <v>0</v>
      </c>
      <c r="K125" s="205" t="s">
        <v>121</v>
      </c>
      <c r="L125" s="44"/>
      <c r="M125" s="210" t="s">
        <v>19</v>
      </c>
      <c r="N125" s="211" t="s">
        <v>40</v>
      </c>
      <c r="O125" s="84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19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4" t="s">
        <v>122</v>
      </c>
      <c r="AT125" s="214" t="s">
        <v>117</v>
      </c>
      <c r="AU125" s="214" t="s">
        <v>79</v>
      </c>
      <c r="AY125" s="17" t="s">
        <v>115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77</v>
      </c>
      <c r="BK125" s="215">
        <f>ROUND(I125*H125,2)</f>
        <v>0</v>
      </c>
      <c r="BL125" s="17" t="s">
        <v>122</v>
      </c>
      <c r="BM125" s="214" t="s">
        <v>215</v>
      </c>
    </row>
    <row r="126" s="2" customFormat="1">
      <c r="A126" s="38"/>
      <c r="B126" s="39"/>
      <c r="C126" s="40"/>
      <c r="D126" s="216" t="s">
        <v>123</v>
      </c>
      <c r="E126" s="40"/>
      <c r="F126" s="217" t="s">
        <v>179</v>
      </c>
      <c r="G126" s="40"/>
      <c r="H126" s="40"/>
      <c r="I126" s="218"/>
      <c r="J126" s="40"/>
      <c r="K126" s="40"/>
      <c r="L126" s="44"/>
      <c r="M126" s="219"/>
      <c r="N126" s="220"/>
      <c r="O126" s="84"/>
      <c r="P126" s="84"/>
      <c r="Q126" s="84"/>
      <c r="R126" s="84"/>
      <c r="S126" s="84"/>
      <c r="T126" s="84"/>
      <c r="U126" s="8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79</v>
      </c>
    </row>
    <row r="127" s="13" customFormat="1">
      <c r="A127" s="13"/>
      <c r="B127" s="231"/>
      <c r="C127" s="232"/>
      <c r="D127" s="216" t="s">
        <v>150</v>
      </c>
      <c r="E127" s="233" t="s">
        <v>19</v>
      </c>
      <c r="F127" s="234" t="s">
        <v>216</v>
      </c>
      <c r="G127" s="232"/>
      <c r="H127" s="235">
        <v>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39"/>
      <c r="U127" s="240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150</v>
      </c>
      <c r="AU127" s="241" t="s">
        <v>79</v>
      </c>
      <c r="AV127" s="13" t="s">
        <v>79</v>
      </c>
      <c r="AW127" s="13" t="s">
        <v>32</v>
      </c>
      <c r="AX127" s="13" t="s">
        <v>69</v>
      </c>
      <c r="AY127" s="241" t="s">
        <v>115</v>
      </c>
    </row>
    <row r="128" s="13" customFormat="1">
      <c r="A128" s="13"/>
      <c r="B128" s="231"/>
      <c r="C128" s="232"/>
      <c r="D128" s="216" t="s">
        <v>150</v>
      </c>
      <c r="E128" s="233" t="s">
        <v>19</v>
      </c>
      <c r="F128" s="234" t="s">
        <v>217</v>
      </c>
      <c r="G128" s="232"/>
      <c r="H128" s="235">
        <v>24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39"/>
      <c r="U128" s="240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150</v>
      </c>
      <c r="AU128" s="241" t="s">
        <v>79</v>
      </c>
      <c r="AV128" s="13" t="s">
        <v>79</v>
      </c>
      <c r="AW128" s="13" t="s">
        <v>32</v>
      </c>
      <c r="AX128" s="13" t="s">
        <v>69</v>
      </c>
      <c r="AY128" s="241" t="s">
        <v>115</v>
      </c>
    </row>
    <row r="129" s="14" customFormat="1">
      <c r="A129" s="14"/>
      <c r="B129" s="242"/>
      <c r="C129" s="243"/>
      <c r="D129" s="216" t="s">
        <v>150</v>
      </c>
      <c r="E129" s="244" t="s">
        <v>19</v>
      </c>
      <c r="F129" s="245" t="s">
        <v>152</v>
      </c>
      <c r="G129" s="243"/>
      <c r="H129" s="246">
        <v>26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0"/>
      <c r="U129" s="251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150</v>
      </c>
      <c r="AU129" s="252" t="s">
        <v>79</v>
      </c>
      <c r="AV129" s="14" t="s">
        <v>122</v>
      </c>
      <c r="AW129" s="14" t="s">
        <v>32</v>
      </c>
      <c r="AX129" s="14" t="s">
        <v>77</v>
      </c>
      <c r="AY129" s="252" t="s">
        <v>115</v>
      </c>
    </row>
    <row r="130" s="2" customFormat="1" ht="16.5" customHeight="1">
      <c r="A130" s="38"/>
      <c r="B130" s="39"/>
      <c r="C130" s="203" t="s">
        <v>218</v>
      </c>
      <c r="D130" s="203" t="s">
        <v>117</v>
      </c>
      <c r="E130" s="204" t="s">
        <v>181</v>
      </c>
      <c r="F130" s="205" t="s">
        <v>182</v>
      </c>
      <c r="G130" s="206" t="s">
        <v>120</v>
      </c>
      <c r="H130" s="207">
        <v>130</v>
      </c>
      <c r="I130" s="208"/>
      <c r="J130" s="209">
        <f>ROUND(I130*H130,2)</f>
        <v>0</v>
      </c>
      <c r="K130" s="205" t="s">
        <v>121</v>
      </c>
      <c r="L130" s="44"/>
      <c r="M130" s="210" t="s">
        <v>19</v>
      </c>
      <c r="N130" s="211" t="s">
        <v>40</v>
      </c>
      <c r="O130" s="84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19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4" t="s">
        <v>122</v>
      </c>
      <c r="AT130" s="214" t="s">
        <v>117</v>
      </c>
      <c r="AU130" s="214" t="s">
        <v>79</v>
      </c>
      <c r="AY130" s="17" t="s">
        <v>115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77</v>
      </c>
      <c r="BK130" s="215">
        <f>ROUND(I130*H130,2)</f>
        <v>0</v>
      </c>
      <c r="BL130" s="17" t="s">
        <v>122</v>
      </c>
      <c r="BM130" s="214" t="s">
        <v>219</v>
      </c>
    </row>
    <row r="131" s="2" customFormat="1">
      <c r="A131" s="38"/>
      <c r="B131" s="39"/>
      <c r="C131" s="40"/>
      <c r="D131" s="216" t="s">
        <v>123</v>
      </c>
      <c r="E131" s="40"/>
      <c r="F131" s="217" t="s">
        <v>184</v>
      </c>
      <c r="G131" s="40"/>
      <c r="H131" s="40"/>
      <c r="I131" s="218"/>
      <c r="J131" s="40"/>
      <c r="K131" s="40"/>
      <c r="L131" s="44"/>
      <c r="M131" s="219"/>
      <c r="N131" s="220"/>
      <c r="O131" s="84"/>
      <c r="P131" s="84"/>
      <c r="Q131" s="84"/>
      <c r="R131" s="84"/>
      <c r="S131" s="84"/>
      <c r="T131" s="84"/>
      <c r="U131" s="85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123</v>
      </c>
      <c r="AU131" s="17" t="s">
        <v>79</v>
      </c>
    </row>
    <row r="132" s="13" customFormat="1">
      <c r="A132" s="13"/>
      <c r="B132" s="231"/>
      <c r="C132" s="232"/>
      <c r="D132" s="216" t="s">
        <v>150</v>
      </c>
      <c r="E132" s="233" t="s">
        <v>19</v>
      </c>
      <c r="F132" s="234" t="s">
        <v>220</v>
      </c>
      <c r="G132" s="232"/>
      <c r="H132" s="235">
        <v>130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39"/>
      <c r="U132" s="24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150</v>
      </c>
      <c r="AU132" s="241" t="s">
        <v>79</v>
      </c>
      <c r="AV132" s="13" t="s">
        <v>79</v>
      </c>
      <c r="AW132" s="13" t="s">
        <v>32</v>
      </c>
      <c r="AX132" s="13" t="s">
        <v>69</v>
      </c>
      <c r="AY132" s="241" t="s">
        <v>115</v>
      </c>
    </row>
    <row r="133" s="14" customFormat="1">
      <c r="A133" s="14"/>
      <c r="B133" s="242"/>
      <c r="C133" s="243"/>
      <c r="D133" s="216" t="s">
        <v>150</v>
      </c>
      <c r="E133" s="244" t="s">
        <v>19</v>
      </c>
      <c r="F133" s="245" t="s">
        <v>152</v>
      </c>
      <c r="G133" s="243"/>
      <c r="H133" s="246">
        <v>130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0"/>
      <c r="U133" s="251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150</v>
      </c>
      <c r="AU133" s="252" t="s">
        <v>79</v>
      </c>
      <c r="AV133" s="14" t="s">
        <v>122</v>
      </c>
      <c r="AW133" s="14" t="s">
        <v>32</v>
      </c>
      <c r="AX133" s="14" t="s">
        <v>77</v>
      </c>
      <c r="AY133" s="252" t="s">
        <v>115</v>
      </c>
    </row>
    <row r="134" s="12" customFormat="1" ht="22.8" customHeight="1">
      <c r="A134" s="12"/>
      <c r="B134" s="187"/>
      <c r="C134" s="188"/>
      <c r="D134" s="189" t="s">
        <v>68</v>
      </c>
      <c r="E134" s="201" t="s">
        <v>157</v>
      </c>
      <c r="F134" s="201" t="s">
        <v>221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SUM(P135:P136)</f>
        <v>0</v>
      </c>
      <c r="Q134" s="195"/>
      <c r="R134" s="196">
        <f>SUM(R135:R136)</f>
        <v>0</v>
      </c>
      <c r="S134" s="195"/>
      <c r="T134" s="196">
        <f>SUM(T135:T136)</f>
        <v>0</v>
      </c>
      <c r="U134" s="197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8" t="s">
        <v>77</v>
      </c>
      <c r="AT134" s="199" t="s">
        <v>68</v>
      </c>
      <c r="AU134" s="199" t="s">
        <v>77</v>
      </c>
      <c r="AY134" s="198" t="s">
        <v>115</v>
      </c>
      <c r="BK134" s="200">
        <f>SUM(BK135:BK136)</f>
        <v>0</v>
      </c>
    </row>
    <row r="135" s="2" customFormat="1" ht="16.5" customHeight="1">
      <c r="A135" s="38"/>
      <c r="B135" s="39"/>
      <c r="C135" s="203" t="s">
        <v>165</v>
      </c>
      <c r="D135" s="203" t="s">
        <v>117</v>
      </c>
      <c r="E135" s="204" t="s">
        <v>222</v>
      </c>
      <c r="F135" s="205" t="s">
        <v>223</v>
      </c>
      <c r="G135" s="206" t="s">
        <v>224</v>
      </c>
      <c r="H135" s="207">
        <v>400</v>
      </c>
      <c r="I135" s="208"/>
      <c r="J135" s="209">
        <f>ROUND(I135*H135,2)</f>
        <v>0</v>
      </c>
      <c r="K135" s="205" t="s">
        <v>19</v>
      </c>
      <c r="L135" s="44"/>
      <c r="M135" s="210" t="s">
        <v>19</v>
      </c>
      <c r="N135" s="211" t="s">
        <v>40</v>
      </c>
      <c r="O135" s="84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4" t="s">
        <v>122</v>
      </c>
      <c r="AT135" s="214" t="s">
        <v>117</v>
      </c>
      <c r="AU135" s="214" t="s">
        <v>79</v>
      </c>
      <c r="AY135" s="17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77</v>
      </c>
      <c r="BK135" s="215">
        <f>ROUND(I135*H135,2)</f>
        <v>0</v>
      </c>
      <c r="BL135" s="17" t="s">
        <v>122</v>
      </c>
      <c r="BM135" s="214" t="s">
        <v>151</v>
      </c>
    </row>
    <row r="136" s="2" customFormat="1">
      <c r="A136" s="38"/>
      <c r="B136" s="39"/>
      <c r="C136" s="40"/>
      <c r="D136" s="216" t="s">
        <v>123</v>
      </c>
      <c r="E136" s="40"/>
      <c r="F136" s="217" t="s">
        <v>223</v>
      </c>
      <c r="G136" s="40"/>
      <c r="H136" s="40"/>
      <c r="I136" s="218"/>
      <c r="J136" s="40"/>
      <c r="K136" s="40"/>
      <c r="L136" s="44"/>
      <c r="M136" s="219"/>
      <c r="N136" s="220"/>
      <c r="O136" s="84"/>
      <c r="P136" s="84"/>
      <c r="Q136" s="84"/>
      <c r="R136" s="84"/>
      <c r="S136" s="84"/>
      <c r="T136" s="84"/>
      <c r="U136" s="85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123</v>
      </c>
      <c r="AU136" s="17" t="s">
        <v>79</v>
      </c>
    </row>
    <row r="137" s="12" customFormat="1" ht="22.8" customHeight="1">
      <c r="A137" s="12"/>
      <c r="B137" s="187"/>
      <c r="C137" s="188"/>
      <c r="D137" s="189" t="s">
        <v>68</v>
      </c>
      <c r="E137" s="201" t="s">
        <v>186</v>
      </c>
      <c r="F137" s="201" t="s">
        <v>187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SUM(P138:P139)</f>
        <v>0</v>
      </c>
      <c r="Q137" s="195"/>
      <c r="R137" s="196">
        <f>SUM(R138:R139)</f>
        <v>0</v>
      </c>
      <c r="S137" s="195"/>
      <c r="T137" s="196">
        <f>SUM(T138:T139)</f>
        <v>0</v>
      </c>
      <c r="U137" s="197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77</v>
      </c>
      <c r="AT137" s="199" t="s">
        <v>68</v>
      </c>
      <c r="AU137" s="199" t="s">
        <v>77</v>
      </c>
      <c r="AY137" s="198" t="s">
        <v>115</v>
      </c>
      <c r="BK137" s="200">
        <f>SUM(BK138:BK139)</f>
        <v>0</v>
      </c>
    </row>
    <row r="138" s="2" customFormat="1" ht="16.5" customHeight="1">
      <c r="A138" s="38"/>
      <c r="B138" s="39"/>
      <c r="C138" s="203" t="s">
        <v>7</v>
      </c>
      <c r="D138" s="203" t="s">
        <v>117</v>
      </c>
      <c r="E138" s="204" t="s">
        <v>188</v>
      </c>
      <c r="F138" s="205" t="s">
        <v>189</v>
      </c>
      <c r="G138" s="206" t="s">
        <v>160</v>
      </c>
      <c r="H138" s="207">
        <v>2.3679999999999999</v>
      </c>
      <c r="I138" s="208"/>
      <c r="J138" s="209">
        <f>ROUND(I138*H138,2)</f>
        <v>0</v>
      </c>
      <c r="K138" s="205" t="s">
        <v>121</v>
      </c>
      <c r="L138" s="44"/>
      <c r="M138" s="210" t="s">
        <v>19</v>
      </c>
      <c r="N138" s="211" t="s">
        <v>40</v>
      </c>
      <c r="O138" s="8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4" t="s">
        <v>122</v>
      </c>
      <c r="AT138" s="214" t="s">
        <v>117</v>
      </c>
      <c r="AU138" s="214" t="s">
        <v>79</v>
      </c>
      <c r="AY138" s="17" t="s">
        <v>115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77</v>
      </c>
      <c r="BK138" s="215">
        <f>ROUND(I138*H138,2)</f>
        <v>0</v>
      </c>
      <c r="BL138" s="17" t="s">
        <v>122</v>
      </c>
      <c r="BM138" s="214" t="s">
        <v>225</v>
      </c>
    </row>
    <row r="139" s="2" customFormat="1">
      <c r="A139" s="38"/>
      <c r="B139" s="39"/>
      <c r="C139" s="40"/>
      <c r="D139" s="216" t="s">
        <v>123</v>
      </c>
      <c r="E139" s="40"/>
      <c r="F139" s="217" t="s">
        <v>191</v>
      </c>
      <c r="G139" s="40"/>
      <c r="H139" s="40"/>
      <c r="I139" s="218"/>
      <c r="J139" s="40"/>
      <c r="K139" s="40"/>
      <c r="L139" s="44"/>
      <c r="M139" s="253"/>
      <c r="N139" s="254"/>
      <c r="O139" s="255"/>
      <c r="P139" s="255"/>
      <c r="Q139" s="255"/>
      <c r="R139" s="255"/>
      <c r="S139" s="255"/>
      <c r="T139" s="255"/>
      <c r="U139" s="256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123</v>
      </c>
      <c r="AU139" s="17" t="s">
        <v>79</v>
      </c>
    </row>
    <row r="140" s="2" customFormat="1" ht="6.96" customHeight="1">
      <c r="A140" s="38"/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DriQqWXI6X0Jq84QN7M0c7WEu5MFzEYkLkWalLeIsz0KXZAcfRMvaMwp/1cZJejL6n+oNcIrob8fcho8Oxr0vw==" hashValue="jRPZeUYzV+yj94vlbcwjjPjrdQMN+Mam3PvXL7+hfdVP3CPYVKfRFusaqMnFDcfYPbrstEEOWwTxqFYu4qpNYw==" algorithmName="SHA-512" password="CC35"/>
  <autoFilter ref="C82:K13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IP 1, IP 2, NP a VON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226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31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ROUND((SUM(BE81:BE164)),  2)</f>
        <v>0</v>
      </c>
      <c r="G33" s="38"/>
      <c r="H33" s="38"/>
      <c r="I33" s="148">
        <v>0.20999999999999999</v>
      </c>
      <c r="J33" s="147">
        <f>ROUND(((SUM(BE81:BE164))*I33),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ROUND((SUM(BF81:BF164)),  2)</f>
        <v>0</v>
      </c>
      <c r="G34" s="38"/>
      <c r="H34" s="38"/>
      <c r="I34" s="148">
        <v>0.14999999999999999</v>
      </c>
      <c r="J34" s="147">
        <f>ROUND(((SUM(BF81:BF164))*I34),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ROUND((SUM(BG81:BG164)),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ROUND((SUM(BH81:BH164)),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ROUND((SUM(BI81:BI164)),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IP 1, IP 2, NP a VON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NP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28. 1. 2021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31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99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IP 1, IP 2, NP a VON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NP - Následná péče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28. 1. 2021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31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100</v>
      </c>
      <c r="D80" s="180" t="s">
        <v>54</v>
      </c>
      <c r="E80" s="180" t="s">
        <v>50</v>
      </c>
      <c r="F80" s="180" t="s">
        <v>51</v>
      </c>
      <c r="G80" s="180" t="s">
        <v>101</v>
      </c>
      <c r="H80" s="180" t="s">
        <v>102</v>
      </c>
      <c r="I80" s="180" t="s">
        <v>103</v>
      </c>
      <c r="J80" s="180" t="s">
        <v>94</v>
      </c>
      <c r="K80" s="181" t="s">
        <v>104</v>
      </c>
      <c r="L80" s="182"/>
      <c r="M80" s="92" t="s">
        <v>19</v>
      </c>
      <c r="N80" s="93" t="s">
        <v>39</v>
      </c>
      <c r="O80" s="93" t="s">
        <v>105</v>
      </c>
      <c r="P80" s="93" t="s">
        <v>106</v>
      </c>
      <c r="Q80" s="93" t="s">
        <v>107</v>
      </c>
      <c r="R80" s="93" t="s">
        <v>108</v>
      </c>
      <c r="S80" s="93" t="s">
        <v>109</v>
      </c>
      <c r="T80" s="93" t="s">
        <v>110</v>
      </c>
      <c r="U80" s="94" t="s">
        <v>111</v>
      </c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112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5">
        <f>T82</f>
        <v>0</v>
      </c>
      <c r="U81" s="9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68</v>
      </c>
      <c r="AU81" s="17" t="s">
        <v>95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68</v>
      </c>
      <c r="E82" s="190" t="s">
        <v>113</v>
      </c>
      <c r="F82" s="190" t="s">
        <v>114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6">
        <f>T83</f>
        <v>0</v>
      </c>
      <c r="U82" s="197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77</v>
      </c>
      <c r="AT82" s="199" t="s">
        <v>68</v>
      </c>
      <c r="AU82" s="199" t="s">
        <v>69</v>
      </c>
      <c r="AY82" s="198" t="s">
        <v>115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68</v>
      </c>
      <c r="E83" s="201" t="s">
        <v>77</v>
      </c>
      <c r="F83" s="201" t="s">
        <v>116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SUM(P84:P164)</f>
        <v>0</v>
      </c>
      <c r="Q83" s="195"/>
      <c r="R83" s="196">
        <f>SUM(R84:R164)</f>
        <v>0</v>
      </c>
      <c r="S83" s="195"/>
      <c r="T83" s="196">
        <f>SUM(T84:T164)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77</v>
      </c>
      <c r="AT83" s="199" t="s">
        <v>68</v>
      </c>
      <c r="AU83" s="199" t="s">
        <v>77</v>
      </c>
      <c r="AY83" s="198" t="s">
        <v>115</v>
      </c>
      <c r="BK83" s="200">
        <f>SUM(BK84:BK164)</f>
        <v>0</v>
      </c>
    </row>
    <row r="84" s="2" customFormat="1" ht="16.5" customHeight="1">
      <c r="A84" s="38"/>
      <c r="B84" s="39"/>
      <c r="C84" s="203" t="s">
        <v>77</v>
      </c>
      <c r="D84" s="203" t="s">
        <v>117</v>
      </c>
      <c r="E84" s="204" t="s">
        <v>227</v>
      </c>
      <c r="F84" s="205" t="s">
        <v>228</v>
      </c>
      <c r="G84" s="206" t="s">
        <v>127</v>
      </c>
      <c r="H84" s="207">
        <v>1200</v>
      </c>
      <c r="I84" s="208"/>
      <c r="J84" s="209">
        <f>ROUND(I84*H84,2)</f>
        <v>0</v>
      </c>
      <c r="K84" s="205" t="s">
        <v>121</v>
      </c>
      <c r="L84" s="44"/>
      <c r="M84" s="210" t="s">
        <v>19</v>
      </c>
      <c r="N84" s="211" t="s">
        <v>40</v>
      </c>
      <c r="O84" s="84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4" t="s">
        <v>122</v>
      </c>
      <c r="AT84" s="214" t="s">
        <v>117</v>
      </c>
      <c r="AU84" s="214" t="s">
        <v>79</v>
      </c>
      <c r="AY84" s="17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7" t="s">
        <v>77</v>
      </c>
      <c r="BK84" s="215">
        <f>ROUND(I84*H84,2)</f>
        <v>0</v>
      </c>
      <c r="BL84" s="17" t="s">
        <v>122</v>
      </c>
      <c r="BM84" s="214" t="s">
        <v>79</v>
      </c>
    </row>
    <row r="85" s="2" customFormat="1">
      <c r="A85" s="38"/>
      <c r="B85" s="39"/>
      <c r="C85" s="40"/>
      <c r="D85" s="216" t="s">
        <v>123</v>
      </c>
      <c r="E85" s="40"/>
      <c r="F85" s="217" t="s">
        <v>229</v>
      </c>
      <c r="G85" s="40"/>
      <c r="H85" s="40"/>
      <c r="I85" s="218"/>
      <c r="J85" s="40"/>
      <c r="K85" s="40"/>
      <c r="L85" s="44"/>
      <c r="M85" s="219"/>
      <c r="N85" s="220"/>
      <c r="O85" s="84"/>
      <c r="P85" s="84"/>
      <c r="Q85" s="84"/>
      <c r="R85" s="84"/>
      <c r="S85" s="84"/>
      <c r="T85" s="84"/>
      <c r="U85" s="85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123</v>
      </c>
      <c r="AU85" s="17" t="s">
        <v>79</v>
      </c>
    </row>
    <row r="86" s="13" customFormat="1">
      <c r="A86" s="13"/>
      <c r="B86" s="231"/>
      <c r="C86" s="232"/>
      <c r="D86" s="216" t="s">
        <v>150</v>
      </c>
      <c r="E86" s="233" t="s">
        <v>19</v>
      </c>
      <c r="F86" s="234" t="s">
        <v>230</v>
      </c>
      <c r="G86" s="232"/>
      <c r="H86" s="235">
        <v>400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39"/>
      <c r="U86" s="240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1" t="s">
        <v>150</v>
      </c>
      <c r="AU86" s="241" t="s">
        <v>79</v>
      </c>
      <c r="AV86" s="13" t="s">
        <v>79</v>
      </c>
      <c r="AW86" s="13" t="s">
        <v>32</v>
      </c>
      <c r="AX86" s="13" t="s">
        <v>69</v>
      </c>
      <c r="AY86" s="241" t="s">
        <v>115</v>
      </c>
    </row>
    <row r="87" s="13" customFormat="1">
      <c r="A87" s="13"/>
      <c r="B87" s="231"/>
      <c r="C87" s="232"/>
      <c r="D87" s="216" t="s">
        <v>150</v>
      </c>
      <c r="E87" s="233" t="s">
        <v>19</v>
      </c>
      <c r="F87" s="234" t="s">
        <v>231</v>
      </c>
      <c r="G87" s="232"/>
      <c r="H87" s="235">
        <v>400</v>
      </c>
      <c r="I87" s="236"/>
      <c r="J87" s="232"/>
      <c r="K87" s="232"/>
      <c r="L87" s="237"/>
      <c r="M87" s="238"/>
      <c r="N87" s="239"/>
      <c r="O87" s="239"/>
      <c r="P87" s="239"/>
      <c r="Q87" s="239"/>
      <c r="R87" s="239"/>
      <c r="S87" s="239"/>
      <c r="T87" s="239"/>
      <c r="U87" s="240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1" t="s">
        <v>150</v>
      </c>
      <c r="AU87" s="241" t="s">
        <v>79</v>
      </c>
      <c r="AV87" s="13" t="s">
        <v>79</v>
      </c>
      <c r="AW87" s="13" t="s">
        <v>32</v>
      </c>
      <c r="AX87" s="13" t="s">
        <v>69</v>
      </c>
      <c r="AY87" s="241" t="s">
        <v>115</v>
      </c>
    </row>
    <row r="88" s="13" customFormat="1">
      <c r="A88" s="13"/>
      <c r="B88" s="231"/>
      <c r="C88" s="232"/>
      <c r="D88" s="216" t="s">
        <v>150</v>
      </c>
      <c r="E88" s="233" t="s">
        <v>19</v>
      </c>
      <c r="F88" s="234" t="s">
        <v>232</v>
      </c>
      <c r="G88" s="232"/>
      <c r="H88" s="235">
        <v>400</v>
      </c>
      <c r="I88" s="236"/>
      <c r="J88" s="232"/>
      <c r="K88" s="232"/>
      <c r="L88" s="237"/>
      <c r="M88" s="238"/>
      <c r="N88" s="239"/>
      <c r="O88" s="239"/>
      <c r="P88" s="239"/>
      <c r="Q88" s="239"/>
      <c r="R88" s="239"/>
      <c r="S88" s="239"/>
      <c r="T88" s="239"/>
      <c r="U88" s="240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1" t="s">
        <v>150</v>
      </c>
      <c r="AU88" s="241" t="s">
        <v>79</v>
      </c>
      <c r="AV88" s="13" t="s">
        <v>79</v>
      </c>
      <c r="AW88" s="13" t="s">
        <v>32</v>
      </c>
      <c r="AX88" s="13" t="s">
        <v>69</v>
      </c>
      <c r="AY88" s="241" t="s">
        <v>115</v>
      </c>
    </row>
    <row r="89" s="14" customFormat="1">
      <c r="A89" s="14"/>
      <c r="B89" s="242"/>
      <c r="C89" s="243"/>
      <c r="D89" s="216" t="s">
        <v>150</v>
      </c>
      <c r="E89" s="244" t="s">
        <v>19</v>
      </c>
      <c r="F89" s="245" t="s">
        <v>152</v>
      </c>
      <c r="G89" s="243"/>
      <c r="H89" s="246">
        <v>1200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0"/>
      <c r="U89" s="251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2" t="s">
        <v>150</v>
      </c>
      <c r="AU89" s="252" t="s">
        <v>79</v>
      </c>
      <c r="AV89" s="14" t="s">
        <v>122</v>
      </c>
      <c r="AW89" s="14" t="s">
        <v>32</v>
      </c>
      <c r="AX89" s="14" t="s">
        <v>77</v>
      </c>
      <c r="AY89" s="252" t="s">
        <v>115</v>
      </c>
    </row>
    <row r="90" s="2" customFormat="1" ht="16.5" customHeight="1">
      <c r="A90" s="38"/>
      <c r="B90" s="39"/>
      <c r="C90" s="221" t="s">
        <v>79</v>
      </c>
      <c r="D90" s="221" t="s">
        <v>134</v>
      </c>
      <c r="E90" s="222" t="s">
        <v>233</v>
      </c>
      <c r="F90" s="223" t="s">
        <v>234</v>
      </c>
      <c r="G90" s="224" t="s">
        <v>224</v>
      </c>
      <c r="H90" s="225">
        <v>136.744</v>
      </c>
      <c r="I90" s="226"/>
      <c r="J90" s="227">
        <f>ROUND(I90*H90,2)</f>
        <v>0</v>
      </c>
      <c r="K90" s="223" t="s">
        <v>19</v>
      </c>
      <c r="L90" s="228"/>
      <c r="M90" s="229" t="s">
        <v>19</v>
      </c>
      <c r="N90" s="230" t="s">
        <v>40</v>
      </c>
      <c r="O90" s="8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4" t="s">
        <v>137</v>
      </c>
      <c r="AT90" s="214" t="s">
        <v>134</v>
      </c>
      <c r="AU90" s="214" t="s">
        <v>79</v>
      </c>
      <c r="AY90" s="17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77</v>
      </c>
      <c r="BK90" s="215">
        <f>ROUND(I90*H90,2)</f>
        <v>0</v>
      </c>
      <c r="BL90" s="17" t="s">
        <v>122</v>
      </c>
      <c r="BM90" s="214" t="s">
        <v>122</v>
      </c>
    </row>
    <row r="91" s="2" customFormat="1">
      <c r="A91" s="38"/>
      <c r="B91" s="39"/>
      <c r="C91" s="40"/>
      <c r="D91" s="216" t="s">
        <v>123</v>
      </c>
      <c r="E91" s="40"/>
      <c r="F91" s="217" t="s">
        <v>234</v>
      </c>
      <c r="G91" s="40"/>
      <c r="H91" s="40"/>
      <c r="I91" s="218"/>
      <c r="J91" s="40"/>
      <c r="K91" s="40"/>
      <c r="L91" s="44"/>
      <c r="M91" s="219"/>
      <c r="N91" s="220"/>
      <c r="O91" s="84"/>
      <c r="P91" s="84"/>
      <c r="Q91" s="84"/>
      <c r="R91" s="84"/>
      <c r="S91" s="84"/>
      <c r="T91" s="84"/>
      <c r="U91" s="8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123</v>
      </c>
      <c r="AU91" s="17" t="s">
        <v>79</v>
      </c>
    </row>
    <row r="92" s="2" customFormat="1" ht="16.5" customHeight="1">
      <c r="A92" s="38"/>
      <c r="B92" s="39"/>
      <c r="C92" s="221" t="s">
        <v>129</v>
      </c>
      <c r="D92" s="221" t="s">
        <v>134</v>
      </c>
      <c r="E92" s="222" t="s">
        <v>235</v>
      </c>
      <c r="F92" s="223" t="s">
        <v>236</v>
      </c>
      <c r="G92" s="224" t="s">
        <v>224</v>
      </c>
      <c r="H92" s="225">
        <v>25.116</v>
      </c>
      <c r="I92" s="226"/>
      <c r="J92" s="227">
        <f>ROUND(I92*H92,2)</f>
        <v>0</v>
      </c>
      <c r="K92" s="223" t="s">
        <v>19</v>
      </c>
      <c r="L92" s="228"/>
      <c r="M92" s="229" t="s">
        <v>19</v>
      </c>
      <c r="N92" s="230" t="s">
        <v>40</v>
      </c>
      <c r="O92" s="8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2">
        <f>S92*H92</f>
        <v>0</v>
      </c>
      <c r="U92" s="213" t="s">
        <v>19</v>
      </c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4" t="s">
        <v>137</v>
      </c>
      <c r="AT92" s="214" t="s">
        <v>134</v>
      </c>
      <c r="AU92" s="214" t="s">
        <v>79</v>
      </c>
      <c r="AY92" s="17" t="s">
        <v>115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7" t="s">
        <v>77</v>
      </c>
      <c r="BK92" s="215">
        <f>ROUND(I92*H92,2)</f>
        <v>0</v>
      </c>
      <c r="BL92" s="17" t="s">
        <v>122</v>
      </c>
      <c r="BM92" s="214" t="s">
        <v>132</v>
      </c>
    </row>
    <row r="93" s="2" customFormat="1">
      <c r="A93" s="38"/>
      <c r="B93" s="39"/>
      <c r="C93" s="40"/>
      <c r="D93" s="216" t="s">
        <v>123</v>
      </c>
      <c r="E93" s="40"/>
      <c r="F93" s="217" t="s">
        <v>236</v>
      </c>
      <c r="G93" s="40"/>
      <c r="H93" s="40"/>
      <c r="I93" s="218"/>
      <c r="J93" s="40"/>
      <c r="K93" s="40"/>
      <c r="L93" s="44"/>
      <c r="M93" s="219"/>
      <c r="N93" s="220"/>
      <c r="O93" s="84"/>
      <c r="P93" s="84"/>
      <c r="Q93" s="84"/>
      <c r="R93" s="84"/>
      <c r="S93" s="84"/>
      <c r="T93" s="84"/>
      <c r="U93" s="85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123</v>
      </c>
      <c r="AU93" s="17" t="s">
        <v>79</v>
      </c>
    </row>
    <row r="94" s="2" customFormat="1" ht="16.5" customHeight="1">
      <c r="A94" s="38"/>
      <c r="B94" s="39"/>
      <c r="C94" s="221" t="s">
        <v>122</v>
      </c>
      <c r="D94" s="221" t="s">
        <v>134</v>
      </c>
      <c r="E94" s="222" t="s">
        <v>237</v>
      </c>
      <c r="F94" s="223" t="s">
        <v>238</v>
      </c>
      <c r="G94" s="224" t="s">
        <v>224</v>
      </c>
      <c r="H94" s="225">
        <v>25.116</v>
      </c>
      <c r="I94" s="226"/>
      <c r="J94" s="227">
        <f>ROUND(I94*H94,2)</f>
        <v>0</v>
      </c>
      <c r="K94" s="223" t="s">
        <v>19</v>
      </c>
      <c r="L94" s="228"/>
      <c r="M94" s="229" t="s">
        <v>19</v>
      </c>
      <c r="N94" s="230" t="s">
        <v>40</v>
      </c>
      <c r="O94" s="84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2">
        <f>S94*H94</f>
        <v>0</v>
      </c>
      <c r="U94" s="213" t="s">
        <v>19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4" t="s">
        <v>137</v>
      </c>
      <c r="AT94" s="214" t="s">
        <v>134</v>
      </c>
      <c r="AU94" s="214" t="s">
        <v>79</v>
      </c>
      <c r="AY94" s="17" t="s">
        <v>115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77</v>
      </c>
      <c r="BK94" s="215">
        <f>ROUND(I94*H94,2)</f>
        <v>0</v>
      </c>
      <c r="BL94" s="17" t="s">
        <v>122</v>
      </c>
      <c r="BM94" s="214" t="s">
        <v>137</v>
      </c>
    </row>
    <row r="95" s="2" customFormat="1">
      <c r="A95" s="38"/>
      <c r="B95" s="39"/>
      <c r="C95" s="40"/>
      <c r="D95" s="216" t="s">
        <v>123</v>
      </c>
      <c r="E95" s="40"/>
      <c r="F95" s="217" t="s">
        <v>238</v>
      </c>
      <c r="G95" s="40"/>
      <c r="H95" s="40"/>
      <c r="I95" s="218"/>
      <c r="J95" s="40"/>
      <c r="K95" s="40"/>
      <c r="L95" s="44"/>
      <c r="M95" s="219"/>
      <c r="N95" s="22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123</v>
      </c>
      <c r="AU95" s="17" t="s">
        <v>79</v>
      </c>
    </row>
    <row r="96" s="2" customFormat="1" ht="16.5" customHeight="1">
      <c r="A96" s="38"/>
      <c r="B96" s="39"/>
      <c r="C96" s="221" t="s">
        <v>138</v>
      </c>
      <c r="D96" s="221" t="s">
        <v>134</v>
      </c>
      <c r="E96" s="222" t="s">
        <v>239</v>
      </c>
      <c r="F96" s="223" t="s">
        <v>240</v>
      </c>
      <c r="G96" s="224" t="s">
        <v>224</v>
      </c>
      <c r="H96" s="225">
        <v>25.116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40</v>
      </c>
      <c r="O96" s="8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137</v>
      </c>
      <c r="AT96" s="214" t="s">
        <v>134</v>
      </c>
      <c r="AU96" s="214" t="s">
        <v>79</v>
      </c>
      <c r="AY96" s="17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77</v>
      </c>
      <c r="BK96" s="215">
        <f>ROUND(I96*H96,2)</f>
        <v>0</v>
      </c>
      <c r="BL96" s="17" t="s">
        <v>122</v>
      </c>
      <c r="BM96" s="214" t="s">
        <v>141</v>
      </c>
    </row>
    <row r="97" s="2" customFormat="1">
      <c r="A97" s="38"/>
      <c r="B97" s="39"/>
      <c r="C97" s="40"/>
      <c r="D97" s="216" t="s">
        <v>123</v>
      </c>
      <c r="E97" s="40"/>
      <c r="F97" s="217" t="s">
        <v>240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123</v>
      </c>
      <c r="AU97" s="17" t="s">
        <v>79</v>
      </c>
    </row>
    <row r="98" s="2" customFormat="1" ht="16.5" customHeight="1">
      <c r="A98" s="38"/>
      <c r="B98" s="39"/>
      <c r="C98" s="221" t="s">
        <v>132</v>
      </c>
      <c r="D98" s="221" t="s">
        <v>134</v>
      </c>
      <c r="E98" s="222" t="s">
        <v>241</v>
      </c>
      <c r="F98" s="223" t="s">
        <v>242</v>
      </c>
      <c r="G98" s="224" t="s">
        <v>224</v>
      </c>
      <c r="H98" s="225">
        <v>111.628</v>
      </c>
      <c r="I98" s="226"/>
      <c r="J98" s="227">
        <f>ROUND(I98*H98,2)</f>
        <v>0</v>
      </c>
      <c r="K98" s="223" t="s">
        <v>19</v>
      </c>
      <c r="L98" s="228"/>
      <c r="M98" s="229" t="s">
        <v>19</v>
      </c>
      <c r="N98" s="230" t="s">
        <v>40</v>
      </c>
      <c r="O98" s="84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2">
        <f>S98*H98</f>
        <v>0</v>
      </c>
      <c r="U98" s="213" t="s">
        <v>19</v>
      </c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4" t="s">
        <v>137</v>
      </c>
      <c r="AT98" s="214" t="s">
        <v>134</v>
      </c>
      <c r="AU98" s="214" t="s">
        <v>79</v>
      </c>
      <c r="AY98" s="17" t="s">
        <v>115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7" t="s">
        <v>77</v>
      </c>
      <c r="BK98" s="215">
        <f>ROUND(I98*H98,2)</f>
        <v>0</v>
      </c>
      <c r="BL98" s="17" t="s">
        <v>122</v>
      </c>
      <c r="BM98" s="214" t="s">
        <v>144</v>
      </c>
    </row>
    <row r="99" s="2" customFormat="1">
      <c r="A99" s="38"/>
      <c r="B99" s="39"/>
      <c r="C99" s="40"/>
      <c r="D99" s="216" t="s">
        <v>123</v>
      </c>
      <c r="E99" s="40"/>
      <c r="F99" s="217" t="s">
        <v>243</v>
      </c>
      <c r="G99" s="40"/>
      <c r="H99" s="40"/>
      <c r="I99" s="218"/>
      <c r="J99" s="40"/>
      <c r="K99" s="40"/>
      <c r="L99" s="44"/>
      <c r="M99" s="219"/>
      <c r="N99" s="220"/>
      <c r="O99" s="84"/>
      <c r="P99" s="84"/>
      <c r="Q99" s="84"/>
      <c r="R99" s="84"/>
      <c r="S99" s="84"/>
      <c r="T99" s="84"/>
      <c r="U99" s="85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123</v>
      </c>
      <c r="AU99" s="17" t="s">
        <v>79</v>
      </c>
    </row>
    <row r="100" s="2" customFormat="1" ht="16.5" customHeight="1">
      <c r="A100" s="38"/>
      <c r="B100" s="39"/>
      <c r="C100" s="203" t="s">
        <v>145</v>
      </c>
      <c r="D100" s="203" t="s">
        <v>117</v>
      </c>
      <c r="E100" s="204" t="s">
        <v>146</v>
      </c>
      <c r="F100" s="205" t="s">
        <v>147</v>
      </c>
      <c r="G100" s="206" t="s">
        <v>127</v>
      </c>
      <c r="H100" s="207">
        <v>1320</v>
      </c>
      <c r="I100" s="208"/>
      <c r="J100" s="209">
        <f>ROUND(I100*H100,2)</f>
        <v>0</v>
      </c>
      <c r="K100" s="205" t="s">
        <v>121</v>
      </c>
      <c r="L100" s="44"/>
      <c r="M100" s="210" t="s">
        <v>19</v>
      </c>
      <c r="N100" s="211" t="s">
        <v>40</v>
      </c>
      <c r="O100" s="8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122</v>
      </c>
      <c r="AT100" s="214" t="s">
        <v>117</v>
      </c>
      <c r="AU100" s="214" t="s">
        <v>79</v>
      </c>
      <c r="AY100" s="17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77</v>
      </c>
      <c r="BK100" s="215">
        <f>ROUND(I100*H100,2)</f>
        <v>0</v>
      </c>
      <c r="BL100" s="17" t="s">
        <v>122</v>
      </c>
      <c r="BM100" s="214" t="s">
        <v>148</v>
      </c>
    </row>
    <row r="101" s="2" customFormat="1">
      <c r="A101" s="38"/>
      <c r="B101" s="39"/>
      <c r="C101" s="40"/>
      <c r="D101" s="216" t="s">
        <v>123</v>
      </c>
      <c r="E101" s="40"/>
      <c r="F101" s="217" t="s">
        <v>149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123</v>
      </c>
      <c r="AU101" s="17" t="s">
        <v>79</v>
      </c>
    </row>
    <row r="102" s="13" customFormat="1">
      <c r="A102" s="13"/>
      <c r="B102" s="231"/>
      <c r="C102" s="232"/>
      <c r="D102" s="216" t="s">
        <v>150</v>
      </c>
      <c r="E102" s="233" t="s">
        <v>19</v>
      </c>
      <c r="F102" s="234" t="s">
        <v>244</v>
      </c>
      <c r="G102" s="232"/>
      <c r="H102" s="235">
        <v>440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39"/>
      <c r="U102" s="240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150</v>
      </c>
      <c r="AU102" s="241" t="s">
        <v>79</v>
      </c>
      <c r="AV102" s="13" t="s">
        <v>79</v>
      </c>
      <c r="AW102" s="13" t="s">
        <v>32</v>
      </c>
      <c r="AX102" s="13" t="s">
        <v>69</v>
      </c>
      <c r="AY102" s="241" t="s">
        <v>115</v>
      </c>
    </row>
    <row r="103" s="13" customFormat="1">
      <c r="A103" s="13"/>
      <c r="B103" s="231"/>
      <c r="C103" s="232"/>
      <c r="D103" s="216" t="s">
        <v>150</v>
      </c>
      <c r="E103" s="233" t="s">
        <v>19</v>
      </c>
      <c r="F103" s="234" t="s">
        <v>245</v>
      </c>
      <c r="G103" s="232"/>
      <c r="H103" s="235">
        <v>440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39"/>
      <c r="U103" s="240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150</v>
      </c>
      <c r="AU103" s="241" t="s">
        <v>79</v>
      </c>
      <c r="AV103" s="13" t="s">
        <v>79</v>
      </c>
      <c r="AW103" s="13" t="s">
        <v>32</v>
      </c>
      <c r="AX103" s="13" t="s">
        <v>69</v>
      </c>
      <c r="AY103" s="241" t="s">
        <v>115</v>
      </c>
    </row>
    <row r="104" s="13" customFormat="1">
      <c r="A104" s="13"/>
      <c r="B104" s="231"/>
      <c r="C104" s="232"/>
      <c r="D104" s="216" t="s">
        <v>150</v>
      </c>
      <c r="E104" s="233" t="s">
        <v>19</v>
      </c>
      <c r="F104" s="234" t="s">
        <v>246</v>
      </c>
      <c r="G104" s="232"/>
      <c r="H104" s="235">
        <v>440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39"/>
      <c r="U104" s="240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150</v>
      </c>
      <c r="AU104" s="241" t="s">
        <v>79</v>
      </c>
      <c r="AV104" s="13" t="s">
        <v>79</v>
      </c>
      <c r="AW104" s="13" t="s">
        <v>32</v>
      </c>
      <c r="AX104" s="13" t="s">
        <v>69</v>
      </c>
      <c r="AY104" s="241" t="s">
        <v>115</v>
      </c>
    </row>
    <row r="105" s="14" customFormat="1">
      <c r="A105" s="14"/>
      <c r="B105" s="242"/>
      <c r="C105" s="243"/>
      <c r="D105" s="216" t="s">
        <v>150</v>
      </c>
      <c r="E105" s="244" t="s">
        <v>19</v>
      </c>
      <c r="F105" s="245" t="s">
        <v>152</v>
      </c>
      <c r="G105" s="243"/>
      <c r="H105" s="246">
        <v>1320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0"/>
      <c r="U105" s="251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150</v>
      </c>
      <c r="AU105" s="252" t="s">
        <v>79</v>
      </c>
      <c r="AV105" s="14" t="s">
        <v>122</v>
      </c>
      <c r="AW105" s="14" t="s">
        <v>32</v>
      </c>
      <c r="AX105" s="14" t="s">
        <v>77</v>
      </c>
      <c r="AY105" s="252" t="s">
        <v>115</v>
      </c>
    </row>
    <row r="106" s="2" customFormat="1" ht="16.5" customHeight="1">
      <c r="A106" s="38"/>
      <c r="B106" s="39"/>
      <c r="C106" s="221" t="s">
        <v>137</v>
      </c>
      <c r="D106" s="221" t="s">
        <v>134</v>
      </c>
      <c r="E106" s="222" t="s">
        <v>153</v>
      </c>
      <c r="F106" s="223" t="s">
        <v>154</v>
      </c>
      <c r="G106" s="224" t="s">
        <v>155</v>
      </c>
      <c r="H106" s="225">
        <v>13.430999999999999</v>
      </c>
      <c r="I106" s="226"/>
      <c r="J106" s="227">
        <f>ROUND(I106*H106,2)</f>
        <v>0</v>
      </c>
      <c r="K106" s="223" t="s">
        <v>19</v>
      </c>
      <c r="L106" s="228"/>
      <c r="M106" s="229" t="s">
        <v>19</v>
      </c>
      <c r="N106" s="230" t="s">
        <v>40</v>
      </c>
      <c r="O106" s="84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2">
        <f>S106*H106</f>
        <v>0</v>
      </c>
      <c r="U106" s="213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4" t="s">
        <v>137</v>
      </c>
      <c r="AT106" s="214" t="s">
        <v>134</v>
      </c>
      <c r="AU106" s="214" t="s">
        <v>79</v>
      </c>
      <c r="AY106" s="17" t="s">
        <v>115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7" t="s">
        <v>77</v>
      </c>
      <c r="BK106" s="215">
        <f>ROUND(I106*H106,2)</f>
        <v>0</v>
      </c>
      <c r="BL106" s="17" t="s">
        <v>122</v>
      </c>
      <c r="BM106" s="214" t="s">
        <v>156</v>
      </c>
    </row>
    <row r="107" s="2" customFormat="1">
      <c r="A107" s="38"/>
      <c r="B107" s="39"/>
      <c r="C107" s="40"/>
      <c r="D107" s="216" t="s">
        <v>123</v>
      </c>
      <c r="E107" s="40"/>
      <c r="F107" s="217" t="s">
        <v>154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123</v>
      </c>
      <c r="AU107" s="17" t="s">
        <v>79</v>
      </c>
    </row>
    <row r="108" s="2" customFormat="1" ht="16.5" customHeight="1">
      <c r="A108" s="38"/>
      <c r="B108" s="39"/>
      <c r="C108" s="203" t="s">
        <v>157</v>
      </c>
      <c r="D108" s="203" t="s">
        <v>117</v>
      </c>
      <c r="E108" s="204" t="s">
        <v>247</v>
      </c>
      <c r="F108" s="205" t="s">
        <v>248</v>
      </c>
      <c r="G108" s="206" t="s">
        <v>224</v>
      </c>
      <c r="H108" s="207">
        <v>3780</v>
      </c>
      <c r="I108" s="208"/>
      <c r="J108" s="209">
        <f>ROUND(I108*H108,2)</f>
        <v>0</v>
      </c>
      <c r="K108" s="205" t="s">
        <v>121</v>
      </c>
      <c r="L108" s="44"/>
      <c r="M108" s="210" t="s">
        <v>19</v>
      </c>
      <c r="N108" s="211" t="s">
        <v>40</v>
      </c>
      <c r="O108" s="84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122</v>
      </c>
      <c r="AT108" s="214" t="s">
        <v>117</v>
      </c>
      <c r="AU108" s="214" t="s">
        <v>79</v>
      </c>
      <c r="AY108" s="17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77</v>
      </c>
      <c r="BK108" s="215">
        <f>ROUND(I108*H108,2)</f>
        <v>0</v>
      </c>
      <c r="BL108" s="17" t="s">
        <v>122</v>
      </c>
      <c r="BM108" s="214" t="s">
        <v>161</v>
      </c>
    </row>
    <row r="109" s="2" customFormat="1">
      <c r="A109" s="38"/>
      <c r="B109" s="39"/>
      <c r="C109" s="40"/>
      <c r="D109" s="216" t="s">
        <v>123</v>
      </c>
      <c r="E109" s="40"/>
      <c r="F109" s="217" t="s">
        <v>249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123</v>
      </c>
      <c r="AU109" s="17" t="s">
        <v>79</v>
      </c>
    </row>
    <row r="110" s="13" customFormat="1">
      <c r="A110" s="13"/>
      <c r="B110" s="231"/>
      <c r="C110" s="232"/>
      <c r="D110" s="216" t="s">
        <v>150</v>
      </c>
      <c r="E110" s="233" t="s">
        <v>19</v>
      </c>
      <c r="F110" s="234" t="s">
        <v>250</v>
      </c>
      <c r="G110" s="232"/>
      <c r="H110" s="235">
        <v>1260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39"/>
      <c r="U110" s="240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150</v>
      </c>
      <c r="AU110" s="241" t="s">
        <v>79</v>
      </c>
      <c r="AV110" s="13" t="s">
        <v>79</v>
      </c>
      <c r="AW110" s="13" t="s">
        <v>32</v>
      </c>
      <c r="AX110" s="13" t="s">
        <v>69</v>
      </c>
      <c r="AY110" s="241" t="s">
        <v>115</v>
      </c>
    </row>
    <row r="111" s="13" customFormat="1">
      <c r="A111" s="13"/>
      <c r="B111" s="231"/>
      <c r="C111" s="232"/>
      <c r="D111" s="216" t="s">
        <v>150</v>
      </c>
      <c r="E111" s="233" t="s">
        <v>19</v>
      </c>
      <c r="F111" s="234" t="s">
        <v>251</v>
      </c>
      <c r="G111" s="232"/>
      <c r="H111" s="235">
        <v>1260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39"/>
      <c r="U111" s="240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150</v>
      </c>
      <c r="AU111" s="241" t="s">
        <v>79</v>
      </c>
      <c r="AV111" s="13" t="s">
        <v>79</v>
      </c>
      <c r="AW111" s="13" t="s">
        <v>32</v>
      </c>
      <c r="AX111" s="13" t="s">
        <v>69</v>
      </c>
      <c r="AY111" s="241" t="s">
        <v>115</v>
      </c>
    </row>
    <row r="112" s="13" customFormat="1">
      <c r="A112" s="13"/>
      <c r="B112" s="231"/>
      <c r="C112" s="232"/>
      <c r="D112" s="216" t="s">
        <v>150</v>
      </c>
      <c r="E112" s="233" t="s">
        <v>19</v>
      </c>
      <c r="F112" s="234" t="s">
        <v>252</v>
      </c>
      <c r="G112" s="232"/>
      <c r="H112" s="235">
        <v>1260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39"/>
      <c r="U112" s="240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150</v>
      </c>
      <c r="AU112" s="241" t="s">
        <v>79</v>
      </c>
      <c r="AV112" s="13" t="s">
        <v>79</v>
      </c>
      <c r="AW112" s="13" t="s">
        <v>32</v>
      </c>
      <c r="AX112" s="13" t="s">
        <v>69</v>
      </c>
      <c r="AY112" s="241" t="s">
        <v>115</v>
      </c>
    </row>
    <row r="113" s="14" customFormat="1">
      <c r="A113" s="14"/>
      <c r="B113" s="242"/>
      <c r="C113" s="243"/>
      <c r="D113" s="216" t="s">
        <v>150</v>
      </c>
      <c r="E113" s="244" t="s">
        <v>19</v>
      </c>
      <c r="F113" s="245" t="s">
        <v>152</v>
      </c>
      <c r="G113" s="243"/>
      <c r="H113" s="246">
        <v>3780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0"/>
      <c r="U113" s="251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150</v>
      </c>
      <c r="AU113" s="252" t="s">
        <v>79</v>
      </c>
      <c r="AV113" s="14" t="s">
        <v>122</v>
      </c>
      <c r="AW113" s="14" t="s">
        <v>32</v>
      </c>
      <c r="AX113" s="14" t="s">
        <v>77</v>
      </c>
      <c r="AY113" s="252" t="s">
        <v>115</v>
      </c>
    </row>
    <row r="114" s="2" customFormat="1" ht="16.5" customHeight="1">
      <c r="A114" s="38"/>
      <c r="B114" s="39"/>
      <c r="C114" s="203" t="s">
        <v>141</v>
      </c>
      <c r="D114" s="203" t="s">
        <v>117</v>
      </c>
      <c r="E114" s="204" t="s">
        <v>253</v>
      </c>
      <c r="F114" s="205" t="s">
        <v>254</v>
      </c>
      <c r="G114" s="206" t="s">
        <v>255</v>
      </c>
      <c r="H114" s="207">
        <v>5514.7200000000003</v>
      </c>
      <c r="I114" s="208"/>
      <c r="J114" s="209">
        <f>ROUND(I114*H114,2)</f>
        <v>0</v>
      </c>
      <c r="K114" s="205" t="s">
        <v>121</v>
      </c>
      <c r="L114" s="44"/>
      <c r="M114" s="210" t="s">
        <v>19</v>
      </c>
      <c r="N114" s="211" t="s">
        <v>40</v>
      </c>
      <c r="O114" s="84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122</v>
      </c>
      <c r="AT114" s="214" t="s">
        <v>117</v>
      </c>
      <c r="AU114" s="214" t="s">
        <v>79</v>
      </c>
      <c r="AY114" s="17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77</v>
      </c>
      <c r="BK114" s="215">
        <f>ROUND(I114*H114,2)</f>
        <v>0</v>
      </c>
      <c r="BL114" s="17" t="s">
        <v>122</v>
      </c>
      <c r="BM114" s="214" t="s">
        <v>165</v>
      </c>
    </row>
    <row r="115" s="2" customFormat="1">
      <c r="A115" s="38"/>
      <c r="B115" s="39"/>
      <c r="C115" s="40"/>
      <c r="D115" s="216" t="s">
        <v>123</v>
      </c>
      <c r="E115" s="40"/>
      <c r="F115" s="217" t="s">
        <v>256</v>
      </c>
      <c r="G115" s="40"/>
      <c r="H115" s="40"/>
      <c r="I115" s="218"/>
      <c r="J115" s="40"/>
      <c r="K115" s="40"/>
      <c r="L115" s="44"/>
      <c r="M115" s="219"/>
      <c r="N115" s="22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123</v>
      </c>
      <c r="AU115" s="17" t="s">
        <v>79</v>
      </c>
    </row>
    <row r="116" s="13" customFormat="1">
      <c r="A116" s="13"/>
      <c r="B116" s="231"/>
      <c r="C116" s="232"/>
      <c r="D116" s="216" t="s">
        <v>150</v>
      </c>
      <c r="E116" s="233" t="s">
        <v>19</v>
      </c>
      <c r="F116" s="234" t="s">
        <v>257</v>
      </c>
      <c r="G116" s="232"/>
      <c r="H116" s="235">
        <v>1838.24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39"/>
      <c r="U116" s="240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150</v>
      </c>
      <c r="AU116" s="241" t="s">
        <v>79</v>
      </c>
      <c r="AV116" s="13" t="s">
        <v>79</v>
      </c>
      <c r="AW116" s="13" t="s">
        <v>32</v>
      </c>
      <c r="AX116" s="13" t="s">
        <v>69</v>
      </c>
      <c r="AY116" s="241" t="s">
        <v>115</v>
      </c>
    </row>
    <row r="117" s="13" customFormat="1">
      <c r="A117" s="13"/>
      <c r="B117" s="231"/>
      <c r="C117" s="232"/>
      <c r="D117" s="216" t="s">
        <v>150</v>
      </c>
      <c r="E117" s="233" t="s">
        <v>19</v>
      </c>
      <c r="F117" s="234" t="s">
        <v>258</v>
      </c>
      <c r="G117" s="232"/>
      <c r="H117" s="235">
        <v>1838.24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39"/>
      <c r="U117" s="240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150</v>
      </c>
      <c r="AU117" s="241" t="s">
        <v>79</v>
      </c>
      <c r="AV117" s="13" t="s">
        <v>79</v>
      </c>
      <c r="AW117" s="13" t="s">
        <v>32</v>
      </c>
      <c r="AX117" s="13" t="s">
        <v>69</v>
      </c>
      <c r="AY117" s="241" t="s">
        <v>115</v>
      </c>
    </row>
    <row r="118" s="13" customFormat="1">
      <c r="A118" s="13"/>
      <c r="B118" s="231"/>
      <c r="C118" s="232"/>
      <c r="D118" s="216" t="s">
        <v>150</v>
      </c>
      <c r="E118" s="233" t="s">
        <v>19</v>
      </c>
      <c r="F118" s="234" t="s">
        <v>259</v>
      </c>
      <c r="G118" s="232"/>
      <c r="H118" s="235">
        <v>1838.24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39"/>
      <c r="U118" s="240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150</v>
      </c>
      <c r="AU118" s="241" t="s">
        <v>79</v>
      </c>
      <c r="AV118" s="13" t="s">
        <v>79</v>
      </c>
      <c r="AW118" s="13" t="s">
        <v>32</v>
      </c>
      <c r="AX118" s="13" t="s">
        <v>69</v>
      </c>
      <c r="AY118" s="241" t="s">
        <v>115</v>
      </c>
    </row>
    <row r="119" s="14" customFormat="1">
      <c r="A119" s="14"/>
      <c r="B119" s="242"/>
      <c r="C119" s="243"/>
      <c r="D119" s="216" t="s">
        <v>150</v>
      </c>
      <c r="E119" s="244" t="s">
        <v>19</v>
      </c>
      <c r="F119" s="245" t="s">
        <v>152</v>
      </c>
      <c r="G119" s="243"/>
      <c r="H119" s="246">
        <v>5514.7200000000003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0"/>
      <c r="U119" s="251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150</v>
      </c>
      <c r="AU119" s="252" t="s">
        <v>79</v>
      </c>
      <c r="AV119" s="14" t="s">
        <v>122</v>
      </c>
      <c r="AW119" s="14" t="s">
        <v>32</v>
      </c>
      <c r="AX119" s="14" t="s">
        <v>77</v>
      </c>
      <c r="AY119" s="252" t="s">
        <v>115</v>
      </c>
    </row>
    <row r="120" s="2" customFormat="1" ht="16.5" customHeight="1">
      <c r="A120" s="38"/>
      <c r="B120" s="39"/>
      <c r="C120" s="203" t="s">
        <v>166</v>
      </c>
      <c r="D120" s="203" t="s">
        <v>117</v>
      </c>
      <c r="E120" s="204" t="s">
        <v>167</v>
      </c>
      <c r="F120" s="205" t="s">
        <v>168</v>
      </c>
      <c r="G120" s="206" t="s">
        <v>120</v>
      </c>
      <c r="H120" s="207">
        <v>515.20000000000005</v>
      </c>
      <c r="I120" s="208"/>
      <c r="J120" s="209">
        <f>ROUND(I120*H120,2)</f>
        <v>0</v>
      </c>
      <c r="K120" s="205" t="s">
        <v>121</v>
      </c>
      <c r="L120" s="44"/>
      <c r="M120" s="210" t="s">
        <v>19</v>
      </c>
      <c r="N120" s="211" t="s">
        <v>40</v>
      </c>
      <c r="O120" s="8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122</v>
      </c>
      <c r="AT120" s="214" t="s">
        <v>117</v>
      </c>
      <c r="AU120" s="214" t="s">
        <v>79</v>
      </c>
      <c r="AY120" s="17" t="s">
        <v>115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77</v>
      </c>
      <c r="BK120" s="215">
        <f>ROUND(I120*H120,2)</f>
        <v>0</v>
      </c>
      <c r="BL120" s="17" t="s">
        <v>122</v>
      </c>
      <c r="BM120" s="214" t="s">
        <v>169</v>
      </c>
    </row>
    <row r="121" s="2" customFormat="1">
      <c r="A121" s="38"/>
      <c r="B121" s="39"/>
      <c r="C121" s="40"/>
      <c r="D121" s="216" t="s">
        <v>123</v>
      </c>
      <c r="E121" s="40"/>
      <c r="F121" s="217" t="s">
        <v>170</v>
      </c>
      <c r="G121" s="40"/>
      <c r="H121" s="40"/>
      <c r="I121" s="218"/>
      <c r="J121" s="40"/>
      <c r="K121" s="40"/>
      <c r="L121" s="44"/>
      <c r="M121" s="219"/>
      <c r="N121" s="220"/>
      <c r="O121" s="84"/>
      <c r="P121" s="84"/>
      <c r="Q121" s="84"/>
      <c r="R121" s="84"/>
      <c r="S121" s="84"/>
      <c r="T121" s="84"/>
      <c r="U121" s="85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123</v>
      </c>
      <c r="AU121" s="17" t="s">
        <v>79</v>
      </c>
    </row>
    <row r="122" s="13" customFormat="1">
      <c r="A122" s="13"/>
      <c r="B122" s="231"/>
      <c r="C122" s="232"/>
      <c r="D122" s="216" t="s">
        <v>150</v>
      </c>
      <c r="E122" s="233" t="s">
        <v>19</v>
      </c>
      <c r="F122" s="234" t="s">
        <v>260</v>
      </c>
      <c r="G122" s="232"/>
      <c r="H122" s="235">
        <v>200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39"/>
      <c r="U122" s="240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150</v>
      </c>
      <c r="AU122" s="241" t="s">
        <v>79</v>
      </c>
      <c r="AV122" s="13" t="s">
        <v>79</v>
      </c>
      <c r="AW122" s="13" t="s">
        <v>32</v>
      </c>
      <c r="AX122" s="13" t="s">
        <v>69</v>
      </c>
      <c r="AY122" s="241" t="s">
        <v>115</v>
      </c>
    </row>
    <row r="123" s="13" customFormat="1">
      <c r="A123" s="13"/>
      <c r="B123" s="231"/>
      <c r="C123" s="232"/>
      <c r="D123" s="216" t="s">
        <v>150</v>
      </c>
      <c r="E123" s="233" t="s">
        <v>19</v>
      </c>
      <c r="F123" s="234" t="s">
        <v>261</v>
      </c>
      <c r="G123" s="232"/>
      <c r="H123" s="235">
        <v>24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39"/>
      <c r="U123" s="24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150</v>
      </c>
      <c r="AU123" s="241" t="s">
        <v>79</v>
      </c>
      <c r="AV123" s="13" t="s">
        <v>79</v>
      </c>
      <c r="AW123" s="13" t="s">
        <v>32</v>
      </c>
      <c r="AX123" s="13" t="s">
        <v>69</v>
      </c>
      <c r="AY123" s="241" t="s">
        <v>115</v>
      </c>
    </row>
    <row r="124" s="13" customFormat="1">
      <c r="A124" s="13"/>
      <c r="B124" s="231"/>
      <c r="C124" s="232"/>
      <c r="D124" s="216" t="s">
        <v>150</v>
      </c>
      <c r="E124" s="233" t="s">
        <v>19</v>
      </c>
      <c r="F124" s="234" t="s">
        <v>262</v>
      </c>
      <c r="G124" s="232"/>
      <c r="H124" s="235">
        <v>160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39"/>
      <c r="U124" s="240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150</v>
      </c>
      <c r="AU124" s="241" t="s">
        <v>79</v>
      </c>
      <c r="AV124" s="13" t="s">
        <v>79</v>
      </c>
      <c r="AW124" s="13" t="s">
        <v>32</v>
      </c>
      <c r="AX124" s="13" t="s">
        <v>69</v>
      </c>
      <c r="AY124" s="241" t="s">
        <v>115</v>
      </c>
    </row>
    <row r="125" s="13" customFormat="1">
      <c r="A125" s="13"/>
      <c r="B125" s="231"/>
      <c r="C125" s="232"/>
      <c r="D125" s="216" t="s">
        <v>150</v>
      </c>
      <c r="E125" s="233" t="s">
        <v>19</v>
      </c>
      <c r="F125" s="234" t="s">
        <v>263</v>
      </c>
      <c r="G125" s="232"/>
      <c r="H125" s="235">
        <v>19.199999999999999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39"/>
      <c r="U125" s="240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150</v>
      </c>
      <c r="AU125" s="241" t="s">
        <v>79</v>
      </c>
      <c r="AV125" s="13" t="s">
        <v>79</v>
      </c>
      <c r="AW125" s="13" t="s">
        <v>32</v>
      </c>
      <c r="AX125" s="13" t="s">
        <v>69</v>
      </c>
      <c r="AY125" s="241" t="s">
        <v>115</v>
      </c>
    </row>
    <row r="126" s="13" customFormat="1">
      <c r="A126" s="13"/>
      <c r="B126" s="231"/>
      <c r="C126" s="232"/>
      <c r="D126" s="216" t="s">
        <v>150</v>
      </c>
      <c r="E126" s="233" t="s">
        <v>19</v>
      </c>
      <c r="F126" s="234" t="s">
        <v>264</v>
      </c>
      <c r="G126" s="232"/>
      <c r="H126" s="235">
        <v>100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39"/>
      <c r="U126" s="24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150</v>
      </c>
      <c r="AU126" s="241" t="s">
        <v>79</v>
      </c>
      <c r="AV126" s="13" t="s">
        <v>79</v>
      </c>
      <c r="AW126" s="13" t="s">
        <v>32</v>
      </c>
      <c r="AX126" s="13" t="s">
        <v>69</v>
      </c>
      <c r="AY126" s="241" t="s">
        <v>115</v>
      </c>
    </row>
    <row r="127" s="13" customFormat="1">
      <c r="A127" s="13"/>
      <c r="B127" s="231"/>
      <c r="C127" s="232"/>
      <c r="D127" s="216" t="s">
        <v>150</v>
      </c>
      <c r="E127" s="233" t="s">
        <v>19</v>
      </c>
      <c r="F127" s="234" t="s">
        <v>265</v>
      </c>
      <c r="G127" s="232"/>
      <c r="H127" s="235">
        <v>12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39"/>
      <c r="U127" s="240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150</v>
      </c>
      <c r="AU127" s="241" t="s">
        <v>79</v>
      </c>
      <c r="AV127" s="13" t="s">
        <v>79</v>
      </c>
      <c r="AW127" s="13" t="s">
        <v>32</v>
      </c>
      <c r="AX127" s="13" t="s">
        <v>69</v>
      </c>
      <c r="AY127" s="241" t="s">
        <v>115</v>
      </c>
    </row>
    <row r="128" s="14" customFormat="1">
      <c r="A128" s="14"/>
      <c r="B128" s="242"/>
      <c r="C128" s="243"/>
      <c r="D128" s="216" t="s">
        <v>150</v>
      </c>
      <c r="E128" s="244" t="s">
        <v>19</v>
      </c>
      <c r="F128" s="245" t="s">
        <v>152</v>
      </c>
      <c r="G128" s="243"/>
      <c r="H128" s="246">
        <v>515.20000000000005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0"/>
      <c r="U128" s="251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150</v>
      </c>
      <c r="AU128" s="252" t="s">
        <v>79</v>
      </c>
      <c r="AV128" s="14" t="s">
        <v>122</v>
      </c>
      <c r="AW128" s="14" t="s">
        <v>32</v>
      </c>
      <c r="AX128" s="14" t="s">
        <v>77</v>
      </c>
      <c r="AY128" s="252" t="s">
        <v>115</v>
      </c>
    </row>
    <row r="129" s="2" customFormat="1" ht="16.5" customHeight="1">
      <c r="A129" s="38"/>
      <c r="B129" s="39"/>
      <c r="C129" s="221" t="s">
        <v>144</v>
      </c>
      <c r="D129" s="221" t="s">
        <v>134</v>
      </c>
      <c r="E129" s="222" t="s">
        <v>172</v>
      </c>
      <c r="F129" s="223" t="s">
        <v>173</v>
      </c>
      <c r="G129" s="224" t="s">
        <v>120</v>
      </c>
      <c r="H129" s="225">
        <v>515.20000000000005</v>
      </c>
      <c r="I129" s="226"/>
      <c r="J129" s="227">
        <f>ROUND(I129*H129,2)</f>
        <v>0</v>
      </c>
      <c r="K129" s="223" t="s">
        <v>19</v>
      </c>
      <c r="L129" s="228"/>
      <c r="M129" s="229" t="s">
        <v>19</v>
      </c>
      <c r="N129" s="230" t="s">
        <v>40</v>
      </c>
      <c r="O129" s="84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4" t="s">
        <v>137</v>
      </c>
      <c r="AT129" s="214" t="s">
        <v>134</v>
      </c>
      <c r="AU129" s="214" t="s">
        <v>79</v>
      </c>
      <c r="AY129" s="17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77</v>
      </c>
      <c r="BK129" s="215">
        <f>ROUND(I129*H129,2)</f>
        <v>0</v>
      </c>
      <c r="BL129" s="17" t="s">
        <v>122</v>
      </c>
      <c r="BM129" s="214" t="s">
        <v>174</v>
      </c>
    </row>
    <row r="130" s="2" customFormat="1">
      <c r="A130" s="38"/>
      <c r="B130" s="39"/>
      <c r="C130" s="40"/>
      <c r="D130" s="216" t="s">
        <v>123</v>
      </c>
      <c r="E130" s="40"/>
      <c r="F130" s="217" t="s">
        <v>173</v>
      </c>
      <c r="G130" s="40"/>
      <c r="H130" s="40"/>
      <c r="I130" s="218"/>
      <c r="J130" s="40"/>
      <c r="K130" s="40"/>
      <c r="L130" s="44"/>
      <c r="M130" s="219"/>
      <c r="N130" s="220"/>
      <c r="O130" s="84"/>
      <c r="P130" s="84"/>
      <c r="Q130" s="84"/>
      <c r="R130" s="84"/>
      <c r="S130" s="84"/>
      <c r="T130" s="84"/>
      <c r="U130" s="85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123</v>
      </c>
      <c r="AU130" s="17" t="s">
        <v>79</v>
      </c>
    </row>
    <row r="131" s="2" customFormat="1" ht="16.5" customHeight="1">
      <c r="A131" s="38"/>
      <c r="B131" s="39"/>
      <c r="C131" s="203" t="s">
        <v>175</v>
      </c>
      <c r="D131" s="203" t="s">
        <v>117</v>
      </c>
      <c r="E131" s="204" t="s">
        <v>176</v>
      </c>
      <c r="F131" s="205" t="s">
        <v>177</v>
      </c>
      <c r="G131" s="206" t="s">
        <v>120</v>
      </c>
      <c r="H131" s="207">
        <v>515.20000000000005</v>
      </c>
      <c r="I131" s="208"/>
      <c r="J131" s="209">
        <f>ROUND(I131*H131,2)</f>
        <v>0</v>
      </c>
      <c r="K131" s="205" t="s">
        <v>121</v>
      </c>
      <c r="L131" s="44"/>
      <c r="M131" s="210" t="s">
        <v>19</v>
      </c>
      <c r="N131" s="211" t="s">
        <v>40</v>
      </c>
      <c r="O131" s="84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4" t="s">
        <v>122</v>
      </c>
      <c r="AT131" s="214" t="s">
        <v>117</v>
      </c>
      <c r="AU131" s="214" t="s">
        <v>79</v>
      </c>
      <c r="AY131" s="17" t="s">
        <v>115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77</v>
      </c>
      <c r="BK131" s="215">
        <f>ROUND(I131*H131,2)</f>
        <v>0</v>
      </c>
      <c r="BL131" s="17" t="s">
        <v>122</v>
      </c>
      <c r="BM131" s="214" t="s">
        <v>178</v>
      </c>
    </row>
    <row r="132" s="2" customFormat="1">
      <c r="A132" s="38"/>
      <c r="B132" s="39"/>
      <c r="C132" s="40"/>
      <c r="D132" s="216" t="s">
        <v>123</v>
      </c>
      <c r="E132" s="40"/>
      <c r="F132" s="217" t="s">
        <v>179</v>
      </c>
      <c r="G132" s="40"/>
      <c r="H132" s="40"/>
      <c r="I132" s="218"/>
      <c r="J132" s="40"/>
      <c r="K132" s="40"/>
      <c r="L132" s="44"/>
      <c r="M132" s="219"/>
      <c r="N132" s="220"/>
      <c r="O132" s="84"/>
      <c r="P132" s="84"/>
      <c r="Q132" s="84"/>
      <c r="R132" s="84"/>
      <c r="S132" s="84"/>
      <c r="T132" s="84"/>
      <c r="U132" s="85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123</v>
      </c>
      <c r="AU132" s="17" t="s">
        <v>79</v>
      </c>
    </row>
    <row r="133" s="13" customFormat="1">
      <c r="A133" s="13"/>
      <c r="B133" s="231"/>
      <c r="C133" s="232"/>
      <c r="D133" s="216" t="s">
        <v>150</v>
      </c>
      <c r="E133" s="233" t="s">
        <v>19</v>
      </c>
      <c r="F133" s="234" t="s">
        <v>266</v>
      </c>
      <c r="G133" s="232"/>
      <c r="H133" s="235">
        <v>224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39"/>
      <c r="U133" s="24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150</v>
      </c>
      <c r="AU133" s="241" t="s">
        <v>79</v>
      </c>
      <c r="AV133" s="13" t="s">
        <v>79</v>
      </c>
      <c r="AW133" s="13" t="s">
        <v>32</v>
      </c>
      <c r="AX133" s="13" t="s">
        <v>69</v>
      </c>
      <c r="AY133" s="241" t="s">
        <v>115</v>
      </c>
    </row>
    <row r="134" s="13" customFormat="1">
      <c r="A134" s="13"/>
      <c r="B134" s="231"/>
      <c r="C134" s="232"/>
      <c r="D134" s="216" t="s">
        <v>150</v>
      </c>
      <c r="E134" s="233" t="s">
        <v>19</v>
      </c>
      <c r="F134" s="234" t="s">
        <v>267</v>
      </c>
      <c r="G134" s="232"/>
      <c r="H134" s="235">
        <v>179.19999999999999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39"/>
      <c r="U134" s="240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150</v>
      </c>
      <c r="AU134" s="241" t="s">
        <v>79</v>
      </c>
      <c r="AV134" s="13" t="s">
        <v>79</v>
      </c>
      <c r="AW134" s="13" t="s">
        <v>32</v>
      </c>
      <c r="AX134" s="13" t="s">
        <v>69</v>
      </c>
      <c r="AY134" s="241" t="s">
        <v>115</v>
      </c>
    </row>
    <row r="135" s="13" customFormat="1">
      <c r="A135" s="13"/>
      <c r="B135" s="231"/>
      <c r="C135" s="232"/>
      <c r="D135" s="216" t="s">
        <v>150</v>
      </c>
      <c r="E135" s="233" t="s">
        <v>19</v>
      </c>
      <c r="F135" s="234" t="s">
        <v>268</v>
      </c>
      <c r="G135" s="232"/>
      <c r="H135" s="235">
        <v>112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39"/>
      <c r="U135" s="240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150</v>
      </c>
      <c r="AU135" s="241" t="s">
        <v>79</v>
      </c>
      <c r="AV135" s="13" t="s">
        <v>79</v>
      </c>
      <c r="AW135" s="13" t="s">
        <v>32</v>
      </c>
      <c r="AX135" s="13" t="s">
        <v>69</v>
      </c>
      <c r="AY135" s="241" t="s">
        <v>115</v>
      </c>
    </row>
    <row r="136" s="14" customFormat="1">
      <c r="A136" s="14"/>
      <c r="B136" s="242"/>
      <c r="C136" s="243"/>
      <c r="D136" s="216" t="s">
        <v>150</v>
      </c>
      <c r="E136" s="244" t="s">
        <v>19</v>
      </c>
      <c r="F136" s="245" t="s">
        <v>152</v>
      </c>
      <c r="G136" s="243"/>
      <c r="H136" s="246">
        <v>515.20000000000005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0"/>
      <c r="U136" s="251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150</v>
      </c>
      <c r="AU136" s="252" t="s">
        <v>79</v>
      </c>
      <c r="AV136" s="14" t="s">
        <v>122</v>
      </c>
      <c r="AW136" s="14" t="s">
        <v>32</v>
      </c>
      <c r="AX136" s="14" t="s">
        <v>77</v>
      </c>
      <c r="AY136" s="252" t="s">
        <v>115</v>
      </c>
    </row>
    <row r="137" s="2" customFormat="1" ht="16.5" customHeight="1">
      <c r="A137" s="38"/>
      <c r="B137" s="39"/>
      <c r="C137" s="203" t="s">
        <v>148</v>
      </c>
      <c r="D137" s="203" t="s">
        <v>117</v>
      </c>
      <c r="E137" s="204" t="s">
        <v>181</v>
      </c>
      <c r="F137" s="205" t="s">
        <v>182</v>
      </c>
      <c r="G137" s="206" t="s">
        <v>120</v>
      </c>
      <c r="H137" s="207">
        <v>2575.5</v>
      </c>
      <c r="I137" s="208"/>
      <c r="J137" s="209">
        <f>ROUND(I137*H137,2)</f>
        <v>0</v>
      </c>
      <c r="K137" s="205" t="s">
        <v>121</v>
      </c>
      <c r="L137" s="44"/>
      <c r="M137" s="210" t="s">
        <v>19</v>
      </c>
      <c r="N137" s="211" t="s">
        <v>40</v>
      </c>
      <c r="O137" s="84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19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4" t="s">
        <v>122</v>
      </c>
      <c r="AT137" s="214" t="s">
        <v>117</v>
      </c>
      <c r="AU137" s="214" t="s">
        <v>79</v>
      </c>
      <c r="AY137" s="17" t="s">
        <v>115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77</v>
      </c>
      <c r="BK137" s="215">
        <f>ROUND(I137*H137,2)</f>
        <v>0</v>
      </c>
      <c r="BL137" s="17" t="s">
        <v>122</v>
      </c>
      <c r="BM137" s="214" t="s">
        <v>183</v>
      </c>
    </row>
    <row r="138" s="2" customFormat="1">
      <c r="A138" s="38"/>
      <c r="B138" s="39"/>
      <c r="C138" s="40"/>
      <c r="D138" s="216" t="s">
        <v>123</v>
      </c>
      <c r="E138" s="40"/>
      <c r="F138" s="217" t="s">
        <v>184</v>
      </c>
      <c r="G138" s="40"/>
      <c r="H138" s="40"/>
      <c r="I138" s="218"/>
      <c r="J138" s="40"/>
      <c r="K138" s="40"/>
      <c r="L138" s="44"/>
      <c r="M138" s="219"/>
      <c r="N138" s="220"/>
      <c r="O138" s="84"/>
      <c r="P138" s="84"/>
      <c r="Q138" s="84"/>
      <c r="R138" s="84"/>
      <c r="S138" s="84"/>
      <c r="T138" s="84"/>
      <c r="U138" s="85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123</v>
      </c>
      <c r="AU138" s="17" t="s">
        <v>79</v>
      </c>
    </row>
    <row r="139" s="13" customFormat="1">
      <c r="A139" s="13"/>
      <c r="B139" s="231"/>
      <c r="C139" s="232"/>
      <c r="D139" s="216" t="s">
        <v>150</v>
      </c>
      <c r="E139" s="233" t="s">
        <v>19</v>
      </c>
      <c r="F139" s="234" t="s">
        <v>269</v>
      </c>
      <c r="G139" s="232"/>
      <c r="H139" s="235">
        <v>2575.5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39"/>
      <c r="U139" s="24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150</v>
      </c>
      <c r="AU139" s="241" t="s">
        <v>79</v>
      </c>
      <c r="AV139" s="13" t="s">
        <v>79</v>
      </c>
      <c r="AW139" s="13" t="s">
        <v>32</v>
      </c>
      <c r="AX139" s="13" t="s">
        <v>69</v>
      </c>
      <c r="AY139" s="241" t="s">
        <v>115</v>
      </c>
    </row>
    <row r="140" s="14" customFormat="1">
      <c r="A140" s="14"/>
      <c r="B140" s="242"/>
      <c r="C140" s="243"/>
      <c r="D140" s="216" t="s">
        <v>150</v>
      </c>
      <c r="E140" s="244" t="s">
        <v>19</v>
      </c>
      <c r="F140" s="245" t="s">
        <v>152</v>
      </c>
      <c r="G140" s="243"/>
      <c r="H140" s="246">
        <v>2575.5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0"/>
      <c r="U140" s="251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150</v>
      </c>
      <c r="AU140" s="252" t="s">
        <v>79</v>
      </c>
      <c r="AV140" s="14" t="s">
        <v>122</v>
      </c>
      <c r="AW140" s="14" t="s">
        <v>32</v>
      </c>
      <c r="AX140" s="14" t="s">
        <v>77</v>
      </c>
      <c r="AY140" s="252" t="s">
        <v>115</v>
      </c>
    </row>
    <row r="141" s="2" customFormat="1" ht="16.5" customHeight="1">
      <c r="A141" s="38"/>
      <c r="B141" s="39"/>
      <c r="C141" s="203" t="s">
        <v>8</v>
      </c>
      <c r="D141" s="203" t="s">
        <v>117</v>
      </c>
      <c r="E141" s="204" t="s">
        <v>270</v>
      </c>
      <c r="F141" s="205" t="s">
        <v>271</v>
      </c>
      <c r="G141" s="206" t="s">
        <v>272</v>
      </c>
      <c r="H141" s="207">
        <v>0.10000000000000001</v>
      </c>
      <c r="I141" s="208"/>
      <c r="J141" s="209">
        <f>ROUND(I141*H141,2)</f>
        <v>0</v>
      </c>
      <c r="K141" s="205" t="s">
        <v>19</v>
      </c>
      <c r="L141" s="44"/>
      <c r="M141" s="210" t="s">
        <v>19</v>
      </c>
      <c r="N141" s="211" t="s">
        <v>40</v>
      </c>
      <c r="O141" s="84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4" t="s">
        <v>122</v>
      </c>
      <c r="AT141" s="214" t="s">
        <v>117</v>
      </c>
      <c r="AU141" s="214" t="s">
        <v>79</v>
      </c>
      <c r="AY141" s="17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77</v>
      </c>
      <c r="BK141" s="215">
        <f>ROUND(I141*H141,2)</f>
        <v>0</v>
      </c>
      <c r="BL141" s="17" t="s">
        <v>122</v>
      </c>
      <c r="BM141" s="214" t="s">
        <v>190</v>
      </c>
    </row>
    <row r="142" s="2" customFormat="1">
      <c r="A142" s="38"/>
      <c r="B142" s="39"/>
      <c r="C142" s="40"/>
      <c r="D142" s="216" t="s">
        <v>123</v>
      </c>
      <c r="E142" s="40"/>
      <c r="F142" s="217" t="s">
        <v>271</v>
      </c>
      <c r="G142" s="40"/>
      <c r="H142" s="40"/>
      <c r="I142" s="218"/>
      <c r="J142" s="40"/>
      <c r="K142" s="40"/>
      <c r="L142" s="44"/>
      <c r="M142" s="219"/>
      <c r="N142" s="220"/>
      <c r="O142" s="84"/>
      <c r="P142" s="84"/>
      <c r="Q142" s="84"/>
      <c r="R142" s="84"/>
      <c r="S142" s="84"/>
      <c r="T142" s="84"/>
      <c r="U142" s="85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123</v>
      </c>
      <c r="AU142" s="17" t="s">
        <v>79</v>
      </c>
    </row>
    <row r="143" s="13" customFormat="1">
      <c r="A143" s="13"/>
      <c r="B143" s="231"/>
      <c r="C143" s="232"/>
      <c r="D143" s="216" t="s">
        <v>150</v>
      </c>
      <c r="E143" s="233" t="s">
        <v>19</v>
      </c>
      <c r="F143" s="234" t="s">
        <v>273</v>
      </c>
      <c r="G143" s="232"/>
      <c r="H143" s="235">
        <v>0.10000000000000001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39"/>
      <c r="U143" s="24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150</v>
      </c>
      <c r="AU143" s="241" t="s">
        <v>79</v>
      </c>
      <c r="AV143" s="13" t="s">
        <v>79</v>
      </c>
      <c r="AW143" s="13" t="s">
        <v>32</v>
      </c>
      <c r="AX143" s="13" t="s">
        <v>69</v>
      </c>
      <c r="AY143" s="241" t="s">
        <v>115</v>
      </c>
    </row>
    <row r="144" s="14" customFormat="1">
      <c r="A144" s="14"/>
      <c r="B144" s="242"/>
      <c r="C144" s="243"/>
      <c r="D144" s="216" t="s">
        <v>150</v>
      </c>
      <c r="E144" s="244" t="s">
        <v>19</v>
      </c>
      <c r="F144" s="245" t="s">
        <v>152</v>
      </c>
      <c r="G144" s="243"/>
      <c r="H144" s="246">
        <v>0.10000000000000001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0"/>
      <c r="U144" s="251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150</v>
      </c>
      <c r="AU144" s="252" t="s">
        <v>79</v>
      </c>
      <c r="AV144" s="14" t="s">
        <v>122</v>
      </c>
      <c r="AW144" s="14" t="s">
        <v>32</v>
      </c>
      <c r="AX144" s="14" t="s">
        <v>77</v>
      </c>
      <c r="AY144" s="252" t="s">
        <v>115</v>
      </c>
    </row>
    <row r="145" s="2" customFormat="1" ht="16.5" customHeight="1">
      <c r="A145" s="38"/>
      <c r="B145" s="39"/>
      <c r="C145" s="203" t="s">
        <v>156</v>
      </c>
      <c r="D145" s="203" t="s">
        <v>117</v>
      </c>
      <c r="E145" s="204" t="s">
        <v>274</v>
      </c>
      <c r="F145" s="205" t="s">
        <v>275</v>
      </c>
      <c r="G145" s="206" t="s">
        <v>272</v>
      </c>
      <c r="H145" s="207">
        <v>0.10000000000000001</v>
      </c>
      <c r="I145" s="208"/>
      <c r="J145" s="209">
        <f>ROUND(I145*H145,2)</f>
        <v>0</v>
      </c>
      <c r="K145" s="205" t="s">
        <v>19</v>
      </c>
      <c r="L145" s="44"/>
      <c r="M145" s="210" t="s">
        <v>19</v>
      </c>
      <c r="N145" s="211" t="s">
        <v>40</v>
      </c>
      <c r="O145" s="84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2">
        <f>S145*H145</f>
        <v>0</v>
      </c>
      <c r="U145" s="213" t="s">
        <v>19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4" t="s">
        <v>122</v>
      </c>
      <c r="AT145" s="214" t="s">
        <v>117</v>
      </c>
      <c r="AU145" s="214" t="s">
        <v>79</v>
      </c>
      <c r="AY145" s="17" t="s">
        <v>115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77</v>
      </c>
      <c r="BK145" s="215">
        <f>ROUND(I145*H145,2)</f>
        <v>0</v>
      </c>
      <c r="BL145" s="17" t="s">
        <v>122</v>
      </c>
      <c r="BM145" s="214" t="s">
        <v>210</v>
      </c>
    </row>
    <row r="146" s="2" customFormat="1">
      <c r="A146" s="38"/>
      <c r="B146" s="39"/>
      <c r="C146" s="40"/>
      <c r="D146" s="216" t="s">
        <v>123</v>
      </c>
      <c r="E146" s="40"/>
      <c r="F146" s="217" t="s">
        <v>276</v>
      </c>
      <c r="G146" s="40"/>
      <c r="H146" s="40"/>
      <c r="I146" s="218"/>
      <c r="J146" s="40"/>
      <c r="K146" s="40"/>
      <c r="L146" s="44"/>
      <c r="M146" s="219"/>
      <c r="N146" s="220"/>
      <c r="O146" s="84"/>
      <c r="P146" s="84"/>
      <c r="Q146" s="84"/>
      <c r="R146" s="84"/>
      <c r="S146" s="84"/>
      <c r="T146" s="84"/>
      <c r="U146" s="85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123</v>
      </c>
      <c r="AU146" s="17" t="s">
        <v>79</v>
      </c>
    </row>
    <row r="147" s="13" customFormat="1">
      <c r="A147" s="13"/>
      <c r="B147" s="231"/>
      <c r="C147" s="232"/>
      <c r="D147" s="216" t="s">
        <v>150</v>
      </c>
      <c r="E147" s="233" t="s">
        <v>19</v>
      </c>
      <c r="F147" s="234" t="s">
        <v>273</v>
      </c>
      <c r="G147" s="232"/>
      <c r="H147" s="235">
        <v>0.10000000000000001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39"/>
      <c r="U147" s="240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150</v>
      </c>
      <c r="AU147" s="241" t="s">
        <v>79</v>
      </c>
      <c r="AV147" s="13" t="s">
        <v>79</v>
      </c>
      <c r="AW147" s="13" t="s">
        <v>32</v>
      </c>
      <c r="AX147" s="13" t="s">
        <v>69</v>
      </c>
      <c r="AY147" s="241" t="s">
        <v>115</v>
      </c>
    </row>
    <row r="148" s="14" customFormat="1">
      <c r="A148" s="14"/>
      <c r="B148" s="242"/>
      <c r="C148" s="243"/>
      <c r="D148" s="216" t="s">
        <v>150</v>
      </c>
      <c r="E148" s="244" t="s">
        <v>19</v>
      </c>
      <c r="F148" s="245" t="s">
        <v>152</v>
      </c>
      <c r="G148" s="243"/>
      <c r="H148" s="246">
        <v>0.10000000000000001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0"/>
      <c r="U148" s="251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150</v>
      </c>
      <c r="AU148" s="252" t="s">
        <v>79</v>
      </c>
      <c r="AV148" s="14" t="s">
        <v>122</v>
      </c>
      <c r="AW148" s="14" t="s">
        <v>32</v>
      </c>
      <c r="AX148" s="14" t="s">
        <v>77</v>
      </c>
      <c r="AY148" s="252" t="s">
        <v>115</v>
      </c>
    </row>
    <row r="149" s="2" customFormat="1" ht="16.5" customHeight="1">
      <c r="A149" s="38"/>
      <c r="B149" s="39"/>
      <c r="C149" s="203" t="s">
        <v>213</v>
      </c>
      <c r="D149" s="203" t="s">
        <v>117</v>
      </c>
      <c r="E149" s="204" t="s">
        <v>277</v>
      </c>
      <c r="F149" s="205" t="s">
        <v>278</v>
      </c>
      <c r="G149" s="206" t="s">
        <v>272</v>
      </c>
      <c r="H149" s="207">
        <v>0.080000000000000002</v>
      </c>
      <c r="I149" s="208"/>
      <c r="J149" s="209">
        <f>ROUND(I149*H149,2)</f>
        <v>0</v>
      </c>
      <c r="K149" s="205" t="s">
        <v>19</v>
      </c>
      <c r="L149" s="44"/>
      <c r="M149" s="210" t="s">
        <v>19</v>
      </c>
      <c r="N149" s="211" t="s">
        <v>40</v>
      </c>
      <c r="O149" s="84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2">
        <f>S149*H149</f>
        <v>0</v>
      </c>
      <c r="U149" s="213" t="s">
        <v>19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4" t="s">
        <v>122</v>
      </c>
      <c r="AT149" s="214" t="s">
        <v>117</v>
      </c>
      <c r="AU149" s="214" t="s">
        <v>79</v>
      </c>
      <c r="AY149" s="17" t="s">
        <v>115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77</v>
      </c>
      <c r="BK149" s="215">
        <f>ROUND(I149*H149,2)</f>
        <v>0</v>
      </c>
      <c r="BL149" s="17" t="s">
        <v>122</v>
      </c>
      <c r="BM149" s="214" t="s">
        <v>214</v>
      </c>
    </row>
    <row r="150" s="2" customFormat="1">
      <c r="A150" s="38"/>
      <c r="B150" s="39"/>
      <c r="C150" s="40"/>
      <c r="D150" s="216" t="s">
        <v>123</v>
      </c>
      <c r="E150" s="40"/>
      <c r="F150" s="217" t="s">
        <v>279</v>
      </c>
      <c r="G150" s="40"/>
      <c r="H150" s="40"/>
      <c r="I150" s="218"/>
      <c r="J150" s="40"/>
      <c r="K150" s="40"/>
      <c r="L150" s="44"/>
      <c r="M150" s="219"/>
      <c r="N150" s="220"/>
      <c r="O150" s="84"/>
      <c r="P150" s="84"/>
      <c r="Q150" s="84"/>
      <c r="R150" s="84"/>
      <c r="S150" s="84"/>
      <c r="T150" s="84"/>
      <c r="U150" s="85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123</v>
      </c>
      <c r="AU150" s="17" t="s">
        <v>79</v>
      </c>
    </row>
    <row r="151" s="13" customFormat="1">
      <c r="A151" s="13"/>
      <c r="B151" s="231"/>
      <c r="C151" s="232"/>
      <c r="D151" s="216" t="s">
        <v>150</v>
      </c>
      <c r="E151" s="233" t="s">
        <v>19</v>
      </c>
      <c r="F151" s="234" t="s">
        <v>280</v>
      </c>
      <c r="G151" s="232"/>
      <c r="H151" s="235">
        <v>0.080000000000000002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39"/>
      <c r="U151" s="24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150</v>
      </c>
      <c r="AU151" s="241" t="s">
        <v>79</v>
      </c>
      <c r="AV151" s="13" t="s">
        <v>79</v>
      </c>
      <c r="AW151" s="13" t="s">
        <v>32</v>
      </c>
      <c r="AX151" s="13" t="s">
        <v>69</v>
      </c>
      <c r="AY151" s="241" t="s">
        <v>115</v>
      </c>
    </row>
    <row r="152" s="14" customFormat="1">
      <c r="A152" s="14"/>
      <c r="B152" s="242"/>
      <c r="C152" s="243"/>
      <c r="D152" s="216" t="s">
        <v>150</v>
      </c>
      <c r="E152" s="244" t="s">
        <v>19</v>
      </c>
      <c r="F152" s="245" t="s">
        <v>152</v>
      </c>
      <c r="G152" s="243"/>
      <c r="H152" s="246">
        <v>0.080000000000000002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0"/>
      <c r="U152" s="251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150</v>
      </c>
      <c r="AU152" s="252" t="s">
        <v>79</v>
      </c>
      <c r="AV152" s="14" t="s">
        <v>122</v>
      </c>
      <c r="AW152" s="14" t="s">
        <v>32</v>
      </c>
      <c r="AX152" s="14" t="s">
        <v>77</v>
      </c>
      <c r="AY152" s="252" t="s">
        <v>115</v>
      </c>
    </row>
    <row r="153" s="2" customFormat="1" ht="16.5" customHeight="1">
      <c r="A153" s="38"/>
      <c r="B153" s="39"/>
      <c r="C153" s="203" t="s">
        <v>161</v>
      </c>
      <c r="D153" s="203" t="s">
        <v>117</v>
      </c>
      <c r="E153" s="204" t="s">
        <v>281</v>
      </c>
      <c r="F153" s="205" t="s">
        <v>282</v>
      </c>
      <c r="G153" s="206" t="s">
        <v>272</v>
      </c>
      <c r="H153" s="207">
        <v>0.080000000000000002</v>
      </c>
      <c r="I153" s="208"/>
      <c r="J153" s="209">
        <f>ROUND(I153*H153,2)</f>
        <v>0</v>
      </c>
      <c r="K153" s="205" t="s">
        <v>19</v>
      </c>
      <c r="L153" s="44"/>
      <c r="M153" s="210" t="s">
        <v>19</v>
      </c>
      <c r="N153" s="211" t="s">
        <v>40</v>
      </c>
      <c r="O153" s="84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2">
        <f>S153*H153</f>
        <v>0</v>
      </c>
      <c r="U153" s="213" t="s">
        <v>19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4" t="s">
        <v>122</v>
      </c>
      <c r="AT153" s="214" t="s">
        <v>117</v>
      </c>
      <c r="AU153" s="214" t="s">
        <v>79</v>
      </c>
      <c r="AY153" s="17" t="s">
        <v>115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77</v>
      </c>
      <c r="BK153" s="215">
        <f>ROUND(I153*H153,2)</f>
        <v>0</v>
      </c>
      <c r="BL153" s="17" t="s">
        <v>122</v>
      </c>
      <c r="BM153" s="214" t="s">
        <v>215</v>
      </c>
    </row>
    <row r="154" s="2" customFormat="1">
      <c r="A154" s="38"/>
      <c r="B154" s="39"/>
      <c r="C154" s="40"/>
      <c r="D154" s="216" t="s">
        <v>123</v>
      </c>
      <c r="E154" s="40"/>
      <c r="F154" s="217" t="s">
        <v>282</v>
      </c>
      <c r="G154" s="40"/>
      <c r="H154" s="40"/>
      <c r="I154" s="218"/>
      <c r="J154" s="40"/>
      <c r="K154" s="40"/>
      <c r="L154" s="44"/>
      <c r="M154" s="219"/>
      <c r="N154" s="220"/>
      <c r="O154" s="84"/>
      <c r="P154" s="84"/>
      <c r="Q154" s="84"/>
      <c r="R154" s="84"/>
      <c r="S154" s="84"/>
      <c r="T154" s="84"/>
      <c r="U154" s="85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123</v>
      </c>
      <c r="AU154" s="17" t="s">
        <v>79</v>
      </c>
    </row>
    <row r="155" s="13" customFormat="1">
      <c r="A155" s="13"/>
      <c r="B155" s="231"/>
      <c r="C155" s="232"/>
      <c r="D155" s="216" t="s">
        <v>150</v>
      </c>
      <c r="E155" s="233" t="s">
        <v>19</v>
      </c>
      <c r="F155" s="234" t="s">
        <v>280</v>
      </c>
      <c r="G155" s="232"/>
      <c r="H155" s="235">
        <v>0.080000000000000002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39"/>
      <c r="U155" s="240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150</v>
      </c>
      <c r="AU155" s="241" t="s">
        <v>79</v>
      </c>
      <c r="AV155" s="13" t="s">
        <v>79</v>
      </c>
      <c r="AW155" s="13" t="s">
        <v>32</v>
      </c>
      <c r="AX155" s="13" t="s">
        <v>69</v>
      </c>
      <c r="AY155" s="241" t="s">
        <v>115</v>
      </c>
    </row>
    <row r="156" s="14" customFormat="1">
      <c r="A156" s="14"/>
      <c r="B156" s="242"/>
      <c r="C156" s="243"/>
      <c r="D156" s="216" t="s">
        <v>150</v>
      </c>
      <c r="E156" s="244" t="s">
        <v>19</v>
      </c>
      <c r="F156" s="245" t="s">
        <v>152</v>
      </c>
      <c r="G156" s="243"/>
      <c r="H156" s="246">
        <v>0.080000000000000002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0"/>
      <c r="U156" s="251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150</v>
      </c>
      <c r="AU156" s="252" t="s">
        <v>79</v>
      </c>
      <c r="AV156" s="14" t="s">
        <v>122</v>
      </c>
      <c r="AW156" s="14" t="s">
        <v>32</v>
      </c>
      <c r="AX156" s="14" t="s">
        <v>77</v>
      </c>
      <c r="AY156" s="252" t="s">
        <v>115</v>
      </c>
    </row>
    <row r="157" s="2" customFormat="1" ht="16.5" customHeight="1">
      <c r="A157" s="38"/>
      <c r="B157" s="39"/>
      <c r="C157" s="203" t="s">
        <v>218</v>
      </c>
      <c r="D157" s="203" t="s">
        <v>117</v>
      </c>
      <c r="E157" s="204" t="s">
        <v>283</v>
      </c>
      <c r="F157" s="205" t="s">
        <v>284</v>
      </c>
      <c r="G157" s="206" t="s">
        <v>272</v>
      </c>
      <c r="H157" s="207">
        <v>0.080000000000000002</v>
      </c>
      <c r="I157" s="208"/>
      <c r="J157" s="209">
        <f>ROUND(I157*H157,2)</f>
        <v>0</v>
      </c>
      <c r="K157" s="205" t="s">
        <v>19</v>
      </c>
      <c r="L157" s="44"/>
      <c r="M157" s="210" t="s">
        <v>19</v>
      </c>
      <c r="N157" s="211" t="s">
        <v>40</v>
      </c>
      <c r="O157" s="8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2">
        <f>S157*H157</f>
        <v>0</v>
      </c>
      <c r="U157" s="213" t="s">
        <v>19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4" t="s">
        <v>122</v>
      </c>
      <c r="AT157" s="214" t="s">
        <v>117</v>
      </c>
      <c r="AU157" s="214" t="s">
        <v>79</v>
      </c>
      <c r="AY157" s="17" t="s">
        <v>115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77</v>
      </c>
      <c r="BK157" s="215">
        <f>ROUND(I157*H157,2)</f>
        <v>0</v>
      </c>
      <c r="BL157" s="17" t="s">
        <v>122</v>
      </c>
      <c r="BM157" s="214" t="s">
        <v>219</v>
      </c>
    </row>
    <row r="158" s="2" customFormat="1">
      <c r="A158" s="38"/>
      <c r="B158" s="39"/>
      <c r="C158" s="40"/>
      <c r="D158" s="216" t="s">
        <v>123</v>
      </c>
      <c r="E158" s="40"/>
      <c r="F158" s="217" t="s">
        <v>285</v>
      </c>
      <c r="G158" s="40"/>
      <c r="H158" s="40"/>
      <c r="I158" s="218"/>
      <c r="J158" s="40"/>
      <c r="K158" s="40"/>
      <c r="L158" s="44"/>
      <c r="M158" s="219"/>
      <c r="N158" s="220"/>
      <c r="O158" s="84"/>
      <c r="P158" s="84"/>
      <c r="Q158" s="84"/>
      <c r="R158" s="84"/>
      <c r="S158" s="84"/>
      <c r="T158" s="84"/>
      <c r="U158" s="85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123</v>
      </c>
      <c r="AU158" s="17" t="s">
        <v>79</v>
      </c>
    </row>
    <row r="159" s="13" customFormat="1">
      <c r="A159" s="13"/>
      <c r="B159" s="231"/>
      <c r="C159" s="232"/>
      <c r="D159" s="216" t="s">
        <v>150</v>
      </c>
      <c r="E159" s="233" t="s">
        <v>19</v>
      </c>
      <c r="F159" s="234" t="s">
        <v>280</v>
      </c>
      <c r="G159" s="232"/>
      <c r="H159" s="235">
        <v>0.080000000000000002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39"/>
      <c r="U159" s="240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150</v>
      </c>
      <c r="AU159" s="241" t="s">
        <v>79</v>
      </c>
      <c r="AV159" s="13" t="s">
        <v>79</v>
      </c>
      <c r="AW159" s="13" t="s">
        <v>32</v>
      </c>
      <c r="AX159" s="13" t="s">
        <v>69</v>
      </c>
      <c r="AY159" s="241" t="s">
        <v>115</v>
      </c>
    </row>
    <row r="160" s="14" customFormat="1">
      <c r="A160" s="14"/>
      <c r="B160" s="242"/>
      <c r="C160" s="243"/>
      <c r="D160" s="216" t="s">
        <v>150</v>
      </c>
      <c r="E160" s="244" t="s">
        <v>19</v>
      </c>
      <c r="F160" s="245" t="s">
        <v>152</v>
      </c>
      <c r="G160" s="243"/>
      <c r="H160" s="246">
        <v>0.080000000000000002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0"/>
      <c r="U160" s="251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150</v>
      </c>
      <c r="AU160" s="252" t="s">
        <v>79</v>
      </c>
      <c r="AV160" s="14" t="s">
        <v>122</v>
      </c>
      <c r="AW160" s="14" t="s">
        <v>32</v>
      </c>
      <c r="AX160" s="14" t="s">
        <v>77</v>
      </c>
      <c r="AY160" s="252" t="s">
        <v>115</v>
      </c>
    </row>
    <row r="161" s="2" customFormat="1" ht="16.5" customHeight="1">
      <c r="A161" s="38"/>
      <c r="B161" s="39"/>
      <c r="C161" s="203" t="s">
        <v>165</v>
      </c>
      <c r="D161" s="203" t="s">
        <v>117</v>
      </c>
      <c r="E161" s="204" t="s">
        <v>286</v>
      </c>
      <c r="F161" s="205" t="s">
        <v>287</v>
      </c>
      <c r="G161" s="206" t="s">
        <v>272</v>
      </c>
      <c r="H161" s="207">
        <v>0.080000000000000002</v>
      </c>
      <c r="I161" s="208"/>
      <c r="J161" s="209">
        <f>ROUND(I161*H161,2)</f>
        <v>0</v>
      </c>
      <c r="K161" s="205" t="s">
        <v>19</v>
      </c>
      <c r="L161" s="44"/>
      <c r="M161" s="210" t="s">
        <v>19</v>
      </c>
      <c r="N161" s="211" t="s">
        <v>40</v>
      </c>
      <c r="O161" s="84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2">
        <f>S161*H161</f>
        <v>0</v>
      </c>
      <c r="U161" s="213" t="s">
        <v>19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4" t="s">
        <v>122</v>
      </c>
      <c r="AT161" s="214" t="s">
        <v>117</v>
      </c>
      <c r="AU161" s="214" t="s">
        <v>79</v>
      </c>
      <c r="AY161" s="17" t="s">
        <v>115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77</v>
      </c>
      <c r="BK161" s="215">
        <f>ROUND(I161*H161,2)</f>
        <v>0</v>
      </c>
      <c r="BL161" s="17" t="s">
        <v>122</v>
      </c>
      <c r="BM161" s="214" t="s">
        <v>151</v>
      </c>
    </row>
    <row r="162" s="2" customFormat="1">
      <c r="A162" s="38"/>
      <c r="B162" s="39"/>
      <c r="C162" s="40"/>
      <c r="D162" s="216" t="s">
        <v>123</v>
      </c>
      <c r="E162" s="40"/>
      <c r="F162" s="217" t="s">
        <v>287</v>
      </c>
      <c r="G162" s="40"/>
      <c r="H162" s="40"/>
      <c r="I162" s="218"/>
      <c r="J162" s="40"/>
      <c r="K162" s="40"/>
      <c r="L162" s="44"/>
      <c r="M162" s="219"/>
      <c r="N162" s="220"/>
      <c r="O162" s="84"/>
      <c r="P162" s="84"/>
      <c r="Q162" s="84"/>
      <c r="R162" s="84"/>
      <c r="S162" s="84"/>
      <c r="T162" s="84"/>
      <c r="U162" s="85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123</v>
      </c>
      <c r="AU162" s="17" t="s">
        <v>79</v>
      </c>
    </row>
    <row r="163" s="13" customFormat="1">
      <c r="A163" s="13"/>
      <c r="B163" s="231"/>
      <c r="C163" s="232"/>
      <c r="D163" s="216" t="s">
        <v>150</v>
      </c>
      <c r="E163" s="233" t="s">
        <v>19</v>
      </c>
      <c r="F163" s="234" t="s">
        <v>280</v>
      </c>
      <c r="G163" s="232"/>
      <c r="H163" s="235">
        <v>0.080000000000000002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39"/>
      <c r="U163" s="24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150</v>
      </c>
      <c r="AU163" s="241" t="s">
        <v>79</v>
      </c>
      <c r="AV163" s="13" t="s">
        <v>79</v>
      </c>
      <c r="AW163" s="13" t="s">
        <v>32</v>
      </c>
      <c r="AX163" s="13" t="s">
        <v>69</v>
      </c>
      <c r="AY163" s="241" t="s">
        <v>115</v>
      </c>
    </row>
    <row r="164" s="14" customFormat="1">
      <c r="A164" s="14"/>
      <c r="B164" s="242"/>
      <c r="C164" s="243"/>
      <c r="D164" s="216" t="s">
        <v>150</v>
      </c>
      <c r="E164" s="244" t="s">
        <v>19</v>
      </c>
      <c r="F164" s="245" t="s">
        <v>152</v>
      </c>
      <c r="G164" s="243"/>
      <c r="H164" s="246">
        <v>0.080000000000000002</v>
      </c>
      <c r="I164" s="247"/>
      <c r="J164" s="243"/>
      <c r="K164" s="243"/>
      <c r="L164" s="248"/>
      <c r="M164" s="257"/>
      <c r="N164" s="258"/>
      <c r="O164" s="258"/>
      <c r="P164" s="258"/>
      <c r="Q164" s="258"/>
      <c r="R164" s="258"/>
      <c r="S164" s="258"/>
      <c r="T164" s="258"/>
      <c r="U164" s="259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150</v>
      </c>
      <c r="AU164" s="252" t="s">
        <v>79</v>
      </c>
      <c r="AV164" s="14" t="s">
        <v>122</v>
      </c>
      <c r="AW164" s="14" t="s">
        <v>32</v>
      </c>
      <c r="AX164" s="14" t="s">
        <v>77</v>
      </c>
      <c r="AY164" s="252" t="s">
        <v>115</v>
      </c>
    </row>
    <row r="165" s="2" customFormat="1" ht="6.96" customHeight="1">
      <c r="A165" s="38"/>
      <c r="B165" s="59"/>
      <c r="C165" s="60"/>
      <c r="D165" s="60"/>
      <c r="E165" s="60"/>
      <c r="F165" s="60"/>
      <c r="G165" s="60"/>
      <c r="H165" s="60"/>
      <c r="I165" s="60"/>
      <c r="J165" s="60"/>
      <c r="K165" s="60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7ZZrBlfVHfuNeSd0WTQZZ5zbS4gNGivFbVHETTQabLmaODwldjakB2lcmM8EzBC6kuitSDLAlQL5J3rzLgYgdQ==" hashValue="LnEEpvpnaKZNKr78LB25Zg0kLkjVO6nAlk1okOqJxdXdBOZVuOFeGUNrqs1Qn/Qc8bwuv26FLTDD1WdBVXTkbg==" algorithmName="SHA-512" password="CC35"/>
  <autoFilter ref="C80:K16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IP 1, IP 2, NP a VON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31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ROUND((SUM(BE83:BE101)),  2)</f>
        <v>0</v>
      </c>
      <c r="G33" s="38"/>
      <c r="H33" s="38"/>
      <c r="I33" s="148">
        <v>0.20999999999999999</v>
      </c>
      <c r="J33" s="147">
        <f>ROUND(((SUM(BE83:BE101))*I33),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ROUND((SUM(BF83:BF101)),  2)</f>
        <v>0</v>
      </c>
      <c r="G34" s="38"/>
      <c r="H34" s="38"/>
      <c r="I34" s="148">
        <v>0.14999999999999999</v>
      </c>
      <c r="J34" s="147">
        <f>ROUND(((SUM(BF83:BF101))*I34),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ROUND((SUM(BG83:BG101)),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ROUND((SUM(BH83:BH101)),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ROUND((SUM(BI83:BI101)),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IP 1, IP 2, NP a VON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Vedeljší a ostatní ...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28. 1. 2021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31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289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290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291</v>
      </c>
      <c r="E62" s="174"/>
      <c r="F62" s="174"/>
      <c r="G62" s="174"/>
      <c r="H62" s="174"/>
      <c r="I62" s="174"/>
      <c r="J62" s="175">
        <f>J95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292</v>
      </c>
      <c r="E63" s="174"/>
      <c r="F63" s="174"/>
      <c r="G63" s="174"/>
      <c r="H63" s="174"/>
      <c r="I63" s="174"/>
      <c r="J63" s="175">
        <f>J99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99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IP 1, IP 2, NP a VON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VON - Vedeljší a ostatní ...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28. 1. 2021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31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100</v>
      </c>
      <c r="D82" s="180" t="s">
        <v>54</v>
      </c>
      <c r="E82" s="180" t="s">
        <v>50</v>
      </c>
      <c r="F82" s="180" t="s">
        <v>51</v>
      </c>
      <c r="G82" s="180" t="s">
        <v>101</v>
      </c>
      <c r="H82" s="180" t="s">
        <v>102</v>
      </c>
      <c r="I82" s="180" t="s">
        <v>103</v>
      </c>
      <c r="J82" s="180" t="s">
        <v>94</v>
      </c>
      <c r="K82" s="181" t="s">
        <v>104</v>
      </c>
      <c r="L82" s="182"/>
      <c r="M82" s="92" t="s">
        <v>19</v>
      </c>
      <c r="N82" s="93" t="s">
        <v>39</v>
      </c>
      <c r="O82" s="93" t="s">
        <v>105</v>
      </c>
      <c r="P82" s="93" t="s">
        <v>106</v>
      </c>
      <c r="Q82" s="93" t="s">
        <v>107</v>
      </c>
      <c r="R82" s="93" t="s">
        <v>108</v>
      </c>
      <c r="S82" s="93" t="s">
        <v>109</v>
      </c>
      <c r="T82" s="93" t="s">
        <v>110</v>
      </c>
      <c r="U82" s="94" t="s">
        <v>111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5">
        <f>T84</f>
        <v>0</v>
      </c>
      <c r="U83" s="9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68</v>
      </c>
      <c r="E84" s="190" t="s">
        <v>293</v>
      </c>
      <c r="F84" s="190" t="s">
        <v>294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P85+P95+P99</f>
        <v>0</v>
      </c>
      <c r="Q84" s="195"/>
      <c r="R84" s="196">
        <f>R85+R95+R99</f>
        <v>0</v>
      </c>
      <c r="S84" s="195"/>
      <c r="T84" s="196">
        <f>T85+T95+T99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138</v>
      </c>
      <c r="AT84" s="199" t="s">
        <v>68</v>
      </c>
      <c r="AU84" s="199" t="s">
        <v>69</v>
      </c>
      <c r="AY84" s="198" t="s">
        <v>115</v>
      </c>
      <c r="BK84" s="200">
        <f>BK85+BK95+BK99</f>
        <v>0</v>
      </c>
    </row>
    <row r="85" s="12" customFormat="1" ht="22.8" customHeight="1">
      <c r="A85" s="12"/>
      <c r="B85" s="187"/>
      <c r="C85" s="188"/>
      <c r="D85" s="189" t="s">
        <v>68</v>
      </c>
      <c r="E85" s="201" t="s">
        <v>295</v>
      </c>
      <c r="F85" s="201" t="s">
        <v>296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SUM(P86:P94)</f>
        <v>0</v>
      </c>
      <c r="Q85" s="195"/>
      <c r="R85" s="196">
        <f>SUM(R86:R94)</f>
        <v>0</v>
      </c>
      <c r="S85" s="195"/>
      <c r="T85" s="196">
        <f>SUM(T86:T94)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138</v>
      </c>
      <c r="AT85" s="199" t="s">
        <v>68</v>
      </c>
      <c r="AU85" s="199" t="s">
        <v>77</v>
      </c>
      <c r="AY85" s="198" t="s">
        <v>115</v>
      </c>
      <c r="BK85" s="200">
        <f>SUM(BK86:BK94)</f>
        <v>0</v>
      </c>
    </row>
    <row r="86" s="2" customFormat="1" ht="16.5" customHeight="1">
      <c r="A86" s="38"/>
      <c r="B86" s="39"/>
      <c r="C86" s="203" t="s">
        <v>77</v>
      </c>
      <c r="D86" s="203" t="s">
        <v>117</v>
      </c>
      <c r="E86" s="204" t="s">
        <v>297</v>
      </c>
      <c r="F86" s="205" t="s">
        <v>298</v>
      </c>
      <c r="G86" s="206" t="s">
        <v>127</v>
      </c>
      <c r="H86" s="207">
        <v>0.60399999999999998</v>
      </c>
      <c r="I86" s="208"/>
      <c r="J86" s="209">
        <f>ROUND(I86*H86,2)</f>
        <v>0</v>
      </c>
      <c r="K86" s="205" t="s">
        <v>19</v>
      </c>
      <c r="L86" s="44"/>
      <c r="M86" s="210" t="s">
        <v>19</v>
      </c>
      <c r="N86" s="211" t="s">
        <v>40</v>
      </c>
      <c r="O86" s="84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2">
        <f>S86*H86</f>
        <v>0</v>
      </c>
      <c r="U86" s="213" t="s">
        <v>19</v>
      </c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4" t="s">
        <v>122</v>
      </c>
      <c r="AT86" s="214" t="s">
        <v>117</v>
      </c>
      <c r="AU86" s="214" t="s">
        <v>79</v>
      </c>
      <c r="AY86" s="17" t="s">
        <v>115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7" t="s">
        <v>77</v>
      </c>
      <c r="BK86" s="215">
        <f>ROUND(I86*H86,2)</f>
        <v>0</v>
      </c>
      <c r="BL86" s="17" t="s">
        <v>122</v>
      </c>
      <c r="BM86" s="214" t="s">
        <v>79</v>
      </c>
    </row>
    <row r="87" s="2" customFormat="1">
      <c r="A87" s="38"/>
      <c r="B87" s="39"/>
      <c r="C87" s="40"/>
      <c r="D87" s="216" t="s">
        <v>123</v>
      </c>
      <c r="E87" s="40"/>
      <c r="F87" s="217" t="s">
        <v>298</v>
      </c>
      <c r="G87" s="40"/>
      <c r="H87" s="40"/>
      <c r="I87" s="218"/>
      <c r="J87" s="40"/>
      <c r="K87" s="40"/>
      <c r="L87" s="44"/>
      <c r="M87" s="219"/>
      <c r="N87" s="220"/>
      <c r="O87" s="84"/>
      <c r="P87" s="84"/>
      <c r="Q87" s="84"/>
      <c r="R87" s="84"/>
      <c r="S87" s="84"/>
      <c r="T87" s="84"/>
      <c r="U87" s="85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123</v>
      </c>
      <c r="AU87" s="17" t="s">
        <v>79</v>
      </c>
    </row>
    <row r="88" s="2" customFormat="1" ht="16.5" customHeight="1">
      <c r="A88" s="38"/>
      <c r="B88" s="39"/>
      <c r="C88" s="203" t="s">
        <v>79</v>
      </c>
      <c r="D88" s="203" t="s">
        <v>117</v>
      </c>
      <c r="E88" s="204" t="s">
        <v>299</v>
      </c>
      <c r="F88" s="205" t="s">
        <v>300</v>
      </c>
      <c r="G88" s="206" t="s">
        <v>301</v>
      </c>
      <c r="H88" s="207">
        <v>0.60399999999999998</v>
      </c>
      <c r="I88" s="208"/>
      <c r="J88" s="209">
        <f>ROUND(I88*H88,2)</f>
        <v>0</v>
      </c>
      <c r="K88" s="205" t="s">
        <v>19</v>
      </c>
      <c r="L88" s="44"/>
      <c r="M88" s="210" t="s">
        <v>19</v>
      </c>
      <c r="N88" s="211" t="s">
        <v>40</v>
      </c>
      <c r="O88" s="8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122</v>
      </c>
      <c r="AT88" s="214" t="s">
        <v>117</v>
      </c>
      <c r="AU88" s="214" t="s">
        <v>79</v>
      </c>
      <c r="AY88" s="17" t="s">
        <v>115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77</v>
      </c>
      <c r="BK88" s="215">
        <f>ROUND(I88*H88,2)</f>
        <v>0</v>
      </c>
      <c r="BL88" s="17" t="s">
        <v>122</v>
      </c>
      <c r="BM88" s="214" t="s">
        <v>122</v>
      </c>
    </row>
    <row r="89" s="2" customFormat="1">
      <c r="A89" s="38"/>
      <c r="B89" s="39"/>
      <c r="C89" s="40"/>
      <c r="D89" s="216" t="s">
        <v>123</v>
      </c>
      <c r="E89" s="40"/>
      <c r="F89" s="217" t="s">
        <v>302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123</v>
      </c>
      <c r="AU89" s="17" t="s">
        <v>79</v>
      </c>
    </row>
    <row r="90" s="2" customFormat="1">
      <c r="A90" s="38"/>
      <c r="B90" s="39"/>
      <c r="C90" s="40"/>
      <c r="D90" s="216" t="s">
        <v>303</v>
      </c>
      <c r="E90" s="40"/>
      <c r="F90" s="260" t="s">
        <v>304</v>
      </c>
      <c r="G90" s="40"/>
      <c r="H90" s="40"/>
      <c r="I90" s="218"/>
      <c r="J90" s="40"/>
      <c r="K90" s="40"/>
      <c r="L90" s="44"/>
      <c r="M90" s="219"/>
      <c r="N90" s="220"/>
      <c r="O90" s="84"/>
      <c r="P90" s="84"/>
      <c r="Q90" s="84"/>
      <c r="R90" s="84"/>
      <c r="S90" s="84"/>
      <c r="T90" s="84"/>
      <c r="U90" s="8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303</v>
      </c>
      <c r="AU90" s="17" t="s">
        <v>79</v>
      </c>
    </row>
    <row r="91" s="2" customFormat="1" ht="16.5" customHeight="1">
      <c r="A91" s="38"/>
      <c r="B91" s="39"/>
      <c r="C91" s="203" t="s">
        <v>129</v>
      </c>
      <c r="D91" s="203" t="s">
        <v>117</v>
      </c>
      <c r="E91" s="204" t="s">
        <v>305</v>
      </c>
      <c r="F91" s="205" t="s">
        <v>306</v>
      </c>
      <c r="G91" s="206" t="s">
        <v>127</v>
      </c>
      <c r="H91" s="207">
        <v>0.60399999999999998</v>
      </c>
      <c r="I91" s="208"/>
      <c r="J91" s="209">
        <f>ROUND(I91*H91,2)</f>
        <v>0</v>
      </c>
      <c r="K91" s="205" t="s">
        <v>19</v>
      </c>
      <c r="L91" s="44"/>
      <c r="M91" s="210" t="s">
        <v>19</v>
      </c>
      <c r="N91" s="211" t="s">
        <v>40</v>
      </c>
      <c r="O91" s="8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2">
        <f>S91*H91</f>
        <v>0</v>
      </c>
      <c r="U91" s="213" t="s">
        <v>19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4" t="s">
        <v>122</v>
      </c>
      <c r="AT91" s="214" t="s">
        <v>117</v>
      </c>
      <c r="AU91" s="214" t="s">
        <v>79</v>
      </c>
      <c r="AY91" s="17" t="s">
        <v>115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77</v>
      </c>
      <c r="BK91" s="215">
        <f>ROUND(I91*H91,2)</f>
        <v>0</v>
      </c>
      <c r="BL91" s="17" t="s">
        <v>122</v>
      </c>
      <c r="BM91" s="214" t="s">
        <v>132</v>
      </c>
    </row>
    <row r="92" s="2" customFormat="1">
      <c r="A92" s="38"/>
      <c r="B92" s="39"/>
      <c r="C92" s="40"/>
      <c r="D92" s="216" t="s">
        <v>123</v>
      </c>
      <c r="E92" s="40"/>
      <c r="F92" s="217" t="s">
        <v>307</v>
      </c>
      <c r="G92" s="40"/>
      <c r="H92" s="40"/>
      <c r="I92" s="218"/>
      <c r="J92" s="40"/>
      <c r="K92" s="40"/>
      <c r="L92" s="44"/>
      <c r="M92" s="219"/>
      <c r="N92" s="220"/>
      <c r="O92" s="84"/>
      <c r="P92" s="84"/>
      <c r="Q92" s="84"/>
      <c r="R92" s="84"/>
      <c r="S92" s="84"/>
      <c r="T92" s="84"/>
      <c r="U92" s="8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123</v>
      </c>
      <c r="AU92" s="17" t="s">
        <v>79</v>
      </c>
    </row>
    <row r="93" s="2" customFormat="1" ht="16.5" customHeight="1">
      <c r="A93" s="38"/>
      <c r="B93" s="39"/>
      <c r="C93" s="203" t="s">
        <v>122</v>
      </c>
      <c r="D93" s="203" t="s">
        <v>117</v>
      </c>
      <c r="E93" s="204" t="s">
        <v>308</v>
      </c>
      <c r="F93" s="205" t="s">
        <v>309</v>
      </c>
      <c r="G93" s="206" t="s">
        <v>301</v>
      </c>
      <c r="H93" s="207">
        <v>0.60399999999999998</v>
      </c>
      <c r="I93" s="208"/>
      <c r="J93" s="209">
        <f>ROUND(I93*H93,2)</f>
        <v>0</v>
      </c>
      <c r="K93" s="205" t="s">
        <v>19</v>
      </c>
      <c r="L93" s="44"/>
      <c r="M93" s="210" t="s">
        <v>19</v>
      </c>
      <c r="N93" s="211" t="s">
        <v>40</v>
      </c>
      <c r="O93" s="84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4" t="s">
        <v>122</v>
      </c>
      <c r="AT93" s="214" t="s">
        <v>117</v>
      </c>
      <c r="AU93" s="214" t="s">
        <v>79</v>
      </c>
      <c r="AY93" s="17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77</v>
      </c>
      <c r="BK93" s="215">
        <f>ROUND(I93*H93,2)</f>
        <v>0</v>
      </c>
      <c r="BL93" s="17" t="s">
        <v>122</v>
      </c>
      <c r="BM93" s="214" t="s">
        <v>137</v>
      </c>
    </row>
    <row r="94" s="2" customFormat="1">
      <c r="A94" s="38"/>
      <c r="B94" s="39"/>
      <c r="C94" s="40"/>
      <c r="D94" s="216" t="s">
        <v>123</v>
      </c>
      <c r="E94" s="40"/>
      <c r="F94" s="217" t="s">
        <v>309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123</v>
      </c>
      <c r="AU94" s="17" t="s">
        <v>79</v>
      </c>
    </row>
    <row r="95" s="12" customFormat="1" ht="22.8" customHeight="1">
      <c r="A95" s="12"/>
      <c r="B95" s="187"/>
      <c r="C95" s="188"/>
      <c r="D95" s="189" t="s">
        <v>68</v>
      </c>
      <c r="E95" s="201" t="s">
        <v>310</v>
      </c>
      <c r="F95" s="201" t="s">
        <v>311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SUM(P96:P98)</f>
        <v>0</v>
      </c>
      <c r="Q95" s="195"/>
      <c r="R95" s="196">
        <f>SUM(R96:R98)</f>
        <v>0</v>
      </c>
      <c r="S95" s="195"/>
      <c r="T95" s="196">
        <f>SUM(T96:T98)</f>
        <v>0</v>
      </c>
      <c r="U95" s="197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138</v>
      </c>
      <c r="AT95" s="199" t="s">
        <v>68</v>
      </c>
      <c r="AU95" s="199" t="s">
        <v>77</v>
      </c>
      <c r="AY95" s="198" t="s">
        <v>115</v>
      </c>
      <c r="BK95" s="200">
        <f>SUM(BK96:BK98)</f>
        <v>0</v>
      </c>
    </row>
    <row r="96" s="2" customFormat="1" ht="16.5" customHeight="1">
      <c r="A96" s="38"/>
      <c r="B96" s="39"/>
      <c r="C96" s="203" t="s">
        <v>138</v>
      </c>
      <c r="D96" s="203" t="s">
        <v>117</v>
      </c>
      <c r="E96" s="204" t="s">
        <v>312</v>
      </c>
      <c r="F96" s="205" t="s">
        <v>313</v>
      </c>
      <c r="G96" s="206" t="s">
        <v>301</v>
      </c>
      <c r="H96" s="207">
        <v>0.60399999999999998</v>
      </c>
      <c r="I96" s="208"/>
      <c r="J96" s="209">
        <f>ROUND(I96*H96,2)</f>
        <v>0</v>
      </c>
      <c r="K96" s="205" t="s">
        <v>19</v>
      </c>
      <c r="L96" s="44"/>
      <c r="M96" s="210" t="s">
        <v>19</v>
      </c>
      <c r="N96" s="211" t="s">
        <v>40</v>
      </c>
      <c r="O96" s="8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122</v>
      </c>
      <c r="AT96" s="214" t="s">
        <v>117</v>
      </c>
      <c r="AU96" s="214" t="s">
        <v>79</v>
      </c>
      <c r="AY96" s="17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77</v>
      </c>
      <c r="BK96" s="215">
        <f>ROUND(I96*H96,2)</f>
        <v>0</v>
      </c>
      <c r="BL96" s="17" t="s">
        <v>122</v>
      </c>
      <c r="BM96" s="214" t="s">
        <v>141</v>
      </c>
    </row>
    <row r="97" s="2" customFormat="1">
      <c r="A97" s="38"/>
      <c r="B97" s="39"/>
      <c r="C97" s="40"/>
      <c r="D97" s="216" t="s">
        <v>123</v>
      </c>
      <c r="E97" s="40"/>
      <c r="F97" s="217" t="s">
        <v>314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123</v>
      </c>
      <c r="AU97" s="17" t="s">
        <v>79</v>
      </c>
    </row>
    <row r="98" s="2" customFormat="1">
      <c r="A98" s="38"/>
      <c r="B98" s="39"/>
      <c r="C98" s="40"/>
      <c r="D98" s="216" t="s">
        <v>303</v>
      </c>
      <c r="E98" s="40"/>
      <c r="F98" s="260" t="s">
        <v>315</v>
      </c>
      <c r="G98" s="40"/>
      <c r="H98" s="40"/>
      <c r="I98" s="218"/>
      <c r="J98" s="40"/>
      <c r="K98" s="40"/>
      <c r="L98" s="44"/>
      <c r="M98" s="219"/>
      <c r="N98" s="22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303</v>
      </c>
      <c r="AU98" s="17" t="s">
        <v>79</v>
      </c>
    </row>
    <row r="99" s="12" customFormat="1" ht="22.8" customHeight="1">
      <c r="A99" s="12"/>
      <c r="B99" s="187"/>
      <c r="C99" s="188"/>
      <c r="D99" s="189" t="s">
        <v>68</v>
      </c>
      <c r="E99" s="201" t="s">
        <v>316</v>
      </c>
      <c r="F99" s="201" t="s">
        <v>317</v>
      </c>
      <c r="G99" s="188"/>
      <c r="H99" s="188"/>
      <c r="I99" s="191"/>
      <c r="J99" s="202">
        <f>BK99</f>
        <v>0</v>
      </c>
      <c r="K99" s="188"/>
      <c r="L99" s="193"/>
      <c r="M99" s="194"/>
      <c r="N99" s="195"/>
      <c r="O99" s="195"/>
      <c r="P99" s="196">
        <f>SUM(P100:P101)</f>
        <v>0</v>
      </c>
      <c r="Q99" s="195"/>
      <c r="R99" s="196">
        <f>SUM(R100:R101)</f>
        <v>0</v>
      </c>
      <c r="S99" s="195"/>
      <c r="T99" s="196">
        <f>SUM(T100:T101)</f>
        <v>0</v>
      </c>
      <c r="U99" s="197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8" t="s">
        <v>138</v>
      </c>
      <c r="AT99" s="199" t="s">
        <v>68</v>
      </c>
      <c r="AU99" s="199" t="s">
        <v>77</v>
      </c>
      <c r="AY99" s="198" t="s">
        <v>115</v>
      </c>
      <c r="BK99" s="200">
        <f>SUM(BK100:BK101)</f>
        <v>0</v>
      </c>
    </row>
    <row r="100" s="2" customFormat="1">
      <c r="A100" s="38"/>
      <c r="B100" s="39"/>
      <c r="C100" s="203" t="s">
        <v>132</v>
      </c>
      <c r="D100" s="203" t="s">
        <v>117</v>
      </c>
      <c r="E100" s="204" t="s">
        <v>318</v>
      </c>
      <c r="F100" s="205" t="s">
        <v>319</v>
      </c>
      <c r="G100" s="206" t="s">
        <v>301</v>
      </c>
      <c r="H100" s="207">
        <v>0.60399999999999998</v>
      </c>
      <c r="I100" s="208"/>
      <c r="J100" s="209">
        <f>ROUND(I100*H100,2)</f>
        <v>0</v>
      </c>
      <c r="K100" s="205" t="s">
        <v>19</v>
      </c>
      <c r="L100" s="44"/>
      <c r="M100" s="210" t="s">
        <v>19</v>
      </c>
      <c r="N100" s="211" t="s">
        <v>40</v>
      </c>
      <c r="O100" s="8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122</v>
      </c>
      <c r="AT100" s="214" t="s">
        <v>117</v>
      </c>
      <c r="AU100" s="214" t="s">
        <v>79</v>
      </c>
      <c r="AY100" s="17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77</v>
      </c>
      <c r="BK100" s="215">
        <f>ROUND(I100*H100,2)</f>
        <v>0</v>
      </c>
      <c r="BL100" s="17" t="s">
        <v>122</v>
      </c>
      <c r="BM100" s="214" t="s">
        <v>144</v>
      </c>
    </row>
    <row r="101" s="2" customFormat="1">
      <c r="A101" s="38"/>
      <c r="B101" s="39"/>
      <c r="C101" s="40"/>
      <c r="D101" s="216" t="s">
        <v>123</v>
      </c>
      <c r="E101" s="40"/>
      <c r="F101" s="217" t="s">
        <v>319</v>
      </c>
      <c r="G101" s="40"/>
      <c r="H101" s="40"/>
      <c r="I101" s="218"/>
      <c r="J101" s="40"/>
      <c r="K101" s="40"/>
      <c r="L101" s="44"/>
      <c r="M101" s="253"/>
      <c r="N101" s="254"/>
      <c r="O101" s="255"/>
      <c r="P101" s="255"/>
      <c r="Q101" s="255"/>
      <c r="R101" s="255"/>
      <c r="S101" s="255"/>
      <c r="T101" s="255"/>
      <c r="U101" s="256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123</v>
      </c>
      <c r="AU101" s="17" t="s">
        <v>79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GRDWc3vJWe1i49hVw9NqdtbsyFeTQPOvTkMkS+R0eqCsmu/sfb+BK7IqRh1Xdmua2cDdD2KsE67uHHx/Mvk4gg==" hashValue="MiryB+BjeETyNYHUAMVZHidygJeKH6etXx/FC0szOvnJGqnREt6qEn7LfhLXnfPQFwCVyqVNFkhrkiYGl5/NOw==" algorithmName="SHA-512" password="CC35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320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321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322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323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324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325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326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327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328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329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330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76</v>
      </c>
      <c r="F18" s="272" t="s">
        <v>331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332</v>
      </c>
      <c r="F19" s="272" t="s">
        <v>333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334</v>
      </c>
      <c r="F20" s="272" t="s">
        <v>335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86</v>
      </c>
      <c r="F21" s="272" t="s">
        <v>336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337</v>
      </c>
      <c r="F22" s="272" t="s">
        <v>338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339</v>
      </c>
      <c r="F23" s="272" t="s">
        <v>340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341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342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343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344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345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346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347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348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349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100</v>
      </c>
      <c r="F36" s="272"/>
      <c r="G36" s="272" t="s">
        <v>350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351</v>
      </c>
      <c r="F37" s="272"/>
      <c r="G37" s="272" t="s">
        <v>352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50</v>
      </c>
      <c r="F38" s="272"/>
      <c r="G38" s="272" t="s">
        <v>353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51</v>
      </c>
      <c r="F39" s="272"/>
      <c r="G39" s="272" t="s">
        <v>354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101</v>
      </c>
      <c r="F40" s="272"/>
      <c r="G40" s="272" t="s">
        <v>355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102</v>
      </c>
      <c r="F41" s="272"/>
      <c r="G41" s="272" t="s">
        <v>356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357</v>
      </c>
      <c r="F42" s="272"/>
      <c r="G42" s="272" t="s">
        <v>358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359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360</v>
      </c>
      <c r="F44" s="272"/>
      <c r="G44" s="272" t="s">
        <v>361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104</v>
      </c>
      <c r="F45" s="272"/>
      <c r="G45" s="272" t="s">
        <v>362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363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364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365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366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367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368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369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370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371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372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373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374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375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376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377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378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379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380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381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382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383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384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385</v>
      </c>
      <c r="D76" s="290"/>
      <c r="E76" s="290"/>
      <c r="F76" s="290" t="s">
        <v>386</v>
      </c>
      <c r="G76" s="291"/>
      <c r="H76" s="290" t="s">
        <v>51</v>
      </c>
      <c r="I76" s="290" t="s">
        <v>54</v>
      </c>
      <c r="J76" s="290" t="s">
        <v>387</v>
      </c>
      <c r="K76" s="289"/>
    </row>
    <row r="77" s="1" customFormat="1" ht="17.25" customHeight="1">
      <c r="B77" s="287"/>
      <c r="C77" s="292" t="s">
        <v>388</v>
      </c>
      <c r="D77" s="292"/>
      <c r="E77" s="292"/>
      <c r="F77" s="293" t="s">
        <v>389</v>
      </c>
      <c r="G77" s="294"/>
      <c r="H77" s="292"/>
      <c r="I77" s="292"/>
      <c r="J77" s="292" t="s">
        <v>390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50</v>
      </c>
      <c r="D79" s="297"/>
      <c r="E79" s="297"/>
      <c r="F79" s="298" t="s">
        <v>391</v>
      </c>
      <c r="G79" s="299"/>
      <c r="H79" s="275" t="s">
        <v>392</v>
      </c>
      <c r="I79" s="275" t="s">
        <v>393</v>
      </c>
      <c r="J79" s="275">
        <v>20</v>
      </c>
      <c r="K79" s="289"/>
    </row>
    <row r="80" s="1" customFormat="1" ht="15" customHeight="1">
      <c r="B80" s="287"/>
      <c r="C80" s="275" t="s">
        <v>394</v>
      </c>
      <c r="D80" s="275"/>
      <c r="E80" s="275"/>
      <c r="F80" s="298" t="s">
        <v>391</v>
      </c>
      <c r="G80" s="299"/>
      <c r="H80" s="275" t="s">
        <v>395</v>
      </c>
      <c r="I80" s="275" t="s">
        <v>393</v>
      </c>
      <c r="J80" s="275">
        <v>120</v>
      </c>
      <c r="K80" s="289"/>
    </row>
    <row r="81" s="1" customFormat="1" ht="15" customHeight="1">
      <c r="B81" s="300"/>
      <c r="C81" s="275" t="s">
        <v>396</v>
      </c>
      <c r="D81" s="275"/>
      <c r="E81" s="275"/>
      <c r="F81" s="298" t="s">
        <v>397</v>
      </c>
      <c r="G81" s="299"/>
      <c r="H81" s="275" t="s">
        <v>398</v>
      </c>
      <c r="I81" s="275" t="s">
        <v>393</v>
      </c>
      <c r="J81" s="275">
        <v>50</v>
      </c>
      <c r="K81" s="289"/>
    </row>
    <row r="82" s="1" customFormat="1" ht="15" customHeight="1">
      <c r="B82" s="300"/>
      <c r="C82" s="275" t="s">
        <v>399</v>
      </c>
      <c r="D82" s="275"/>
      <c r="E82" s="275"/>
      <c r="F82" s="298" t="s">
        <v>391</v>
      </c>
      <c r="G82" s="299"/>
      <c r="H82" s="275" t="s">
        <v>400</v>
      </c>
      <c r="I82" s="275" t="s">
        <v>401</v>
      </c>
      <c r="J82" s="275"/>
      <c r="K82" s="289"/>
    </row>
    <row r="83" s="1" customFormat="1" ht="15" customHeight="1">
      <c r="B83" s="300"/>
      <c r="C83" s="301" t="s">
        <v>402</v>
      </c>
      <c r="D83" s="301"/>
      <c r="E83" s="301"/>
      <c r="F83" s="302" t="s">
        <v>397</v>
      </c>
      <c r="G83" s="301"/>
      <c r="H83" s="301" t="s">
        <v>403</v>
      </c>
      <c r="I83" s="301" t="s">
        <v>393</v>
      </c>
      <c r="J83" s="301">
        <v>15</v>
      </c>
      <c r="K83" s="289"/>
    </row>
    <row r="84" s="1" customFormat="1" ht="15" customHeight="1">
      <c r="B84" s="300"/>
      <c r="C84" s="301" t="s">
        <v>404</v>
      </c>
      <c r="D84" s="301"/>
      <c r="E84" s="301"/>
      <c r="F84" s="302" t="s">
        <v>397</v>
      </c>
      <c r="G84" s="301"/>
      <c r="H84" s="301" t="s">
        <v>405</v>
      </c>
      <c r="I84" s="301" t="s">
        <v>393</v>
      </c>
      <c r="J84" s="301">
        <v>15</v>
      </c>
      <c r="K84" s="289"/>
    </row>
    <row r="85" s="1" customFormat="1" ht="15" customHeight="1">
      <c r="B85" s="300"/>
      <c r="C85" s="301" t="s">
        <v>406</v>
      </c>
      <c r="D85" s="301"/>
      <c r="E85" s="301"/>
      <c r="F85" s="302" t="s">
        <v>397</v>
      </c>
      <c r="G85" s="301"/>
      <c r="H85" s="301" t="s">
        <v>407</v>
      </c>
      <c r="I85" s="301" t="s">
        <v>393</v>
      </c>
      <c r="J85" s="301">
        <v>20</v>
      </c>
      <c r="K85" s="289"/>
    </row>
    <row r="86" s="1" customFormat="1" ht="15" customHeight="1">
      <c r="B86" s="300"/>
      <c r="C86" s="301" t="s">
        <v>408</v>
      </c>
      <c r="D86" s="301"/>
      <c r="E86" s="301"/>
      <c r="F86" s="302" t="s">
        <v>397</v>
      </c>
      <c r="G86" s="301"/>
      <c r="H86" s="301" t="s">
        <v>409</v>
      </c>
      <c r="I86" s="301" t="s">
        <v>393</v>
      </c>
      <c r="J86" s="301">
        <v>20</v>
      </c>
      <c r="K86" s="289"/>
    </row>
    <row r="87" s="1" customFormat="1" ht="15" customHeight="1">
      <c r="B87" s="300"/>
      <c r="C87" s="275" t="s">
        <v>410</v>
      </c>
      <c r="D87" s="275"/>
      <c r="E87" s="275"/>
      <c r="F87" s="298" t="s">
        <v>397</v>
      </c>
      <c r="G87" s="299"/>
      <c r="H87" s="275" t="s">
        <v>411</v>
      </c>
      <c r="I87" s="275" t="s">
        <v>393</v>
      </c>
      <c r="J87" s="275">
        <v>50</v>
      </c>
      <c r="K87" s="289"/>
    </row>
    <row r="88" s="1" customFormat="1" ht="15" customHeight="1">
      <c r="B88" s="300"/>
      <c r="C88" s="275" t="s">
        <v>412</v>
      </c>
      <c r="D88" s="275"/>
      <c r="E88" s="275"/>
      <c r="F88" s="298" t="s">
        <v>397</v>
      </c>
      <c r="G88" s="299"/>
      <c r="H88" s="275" t="s">
        <v>413</v>
      </c>
      <c r="I88" s="275" t="s">
        <v>393</v>
      </c>
      <c r="J88" s="275">
        <v>20</v>
      </c>
      <c r="K88" s="289"/>
    </row>
    <row r="89" s="1" customFormat="1" ht="15" customHeight="1">
      <c r="B89" s="300"/>
      <c r="C89" s="275" t="s">
        <v>414</v>
      </c>
      <c r="D89" s="275"/>
      <c r="E89" s="275"/>
      <c r="F89" s="298" t="s">
        <v>397</v>
      </c>
      <c r="G89" s="299"/>
      <c r="H89" s="275" t="s">
        <v>415</v>
      </c>
      <c r="I89" s="275" t="s">
        <v>393</v>
      </c>
      <c r="J89" s="275">
        <v>20</v>
      </c>
      <c r="K89" s="289"/>
    </row>
    <row r="90" s="1" customFormat="1" ht="15" customHeight="1">
      <c r="B90" s="300"/>
      <c r="C90" s="275" t="s">
        <v>416</v>
      </c>
      <c r="D90" s="275"/>
      <c r="E90" s="275"/>
      <c r="F90" s="298" t="s">
        <v>397</v>
      </c>
      <c r="G90" s="299"/>
      <c r="H90" s="275" t="s">
        <v>417</v>
      </c>
      <c r="I90" s="275" t="s">
        <v>393</v>
      </c>
      <c r="J90" s="275">
        <v>50</v>
      </c>
      <c r="K90" s="289"/>
    </row>
    <row r="91" s="1" customFormat="1" ht="15" customHeight="1">
      <c r="B91" s="300"/>
      <c r="C91" s="275" t="s">
        <v>418</v>
      </c>
      <c r="D91" s="275"/>
      <c r="E91" s="275"/>
      <c r="F91" s="298" t="s">
        <v>397</v>
      </c>
      <c r="G91" s="299"/>
      <c r="H91" s="275" t="s">
        <v>418</v>
      </c>
      <c r="I91" s="275" t="s">
        <v>393</v>
      </c>
      <c r="J91" s="275">
        <v>50</v>
      </c>
      <c r="K91" s="289"/>
    </row>
    <row r="92" s="1" customFormat="1" ht="15" customHeight="1">
      <c r="B92" s="300"/>
      <c r="C92" s="275" t="s">
        <v>419</v>
      </c>
      <c r="D92" s="275"/>
      <c r="E92" s="275"/>
      <c r="F92" s="298" t="s">
        <v>397</v>
      </c>
      <c r="G92" s="299"/>
      <c r="H92" s="275" t="s">
        <v>420</v>
      </c>
      <c r="I92" s="275" t="s">
        <v>393</v>
      </c>
      <c r="J92" s="275">
        <v>255</v>
      </c>
      <c r="K92" s="289"/>
    </row>
    <row r="93" s="1" customFormat="1" ht="15" customHeight="1">
      <c r="B93" s="300"/>
      <c r="C93" s="275" t="s">
        <v>421</v>
      </c>
      <c r="D93" s="275"/>
      <c r="E93" s="275"/>
      <c r="F93" s="298" t="s">
        <v>391</v>
      </c>
      <c r="G93" s="299"/>
      <c r="H93" s="275" t="s">
        <v>422</v>
      </c>
      <c r="I93" s="275" t="s">
        <v>423</v>
      </c>
      <c r="J93" s="275"/>
      <c r="K93" s="289"/>
    </row>
    <row r="94" s="1" customFormat="1" ht="15" customHeight="1">
      <c r="B94" s="300"/>
      <c r="C94" s="275" t="s">
        <v>424</v>
      </c>
      <c r="D94" s="275"/>
      <c r="E94" s="275"/>
      <c r="F94" s="298" t="s">
        <v>391</v>
      </c>
      <c r="G94" s="299"/>
      <c r="H94" s="275" t="s">
        <v>425</v>
      </c>
      <c r="I94" s="275" t="s">
        <v>426</v>
      </c>
      <c r="J94" s="275"/>
      <c r="K94" s="289"/>
    </row>
    <row r="95" s="1" customFormat="1" ht="15" customHeight="1">
      <c r="B95" s="300"/>
      <c r="C95" s="275" t="s">
        <v>427</v>
      </c>
      <c r="D95" s="275"/>
      <c r="E95" s="275"/>
      <c r="F95" s="298" t="s">
        <v>391</v>
      </c>
      <c r="G95" s="299"/>
      <c r="H95" s="275" t="s">
        <v>427</v>
      </c>
      <c r="I95" s="275" t="s">
        <v>426</v>
      </c>
      <c r="J95" s="275"/>
      <c r="K95" s="289"/>
    </row>
    <row r="96" s="1" customFormat="1" ht="15" customHeight="1">
      <c r="B96" s="300"/>
      <c r="C96" s="275" t="s">
        <v>35</v>
      </c>
      <c r="D96" s="275"/>
      <c r="E96" s="275"/>
      <c r="F96" s="298" t="s">
        <v>391</v>
      </c>
      <c r="G96" s="299"/>
      <c r="H96" s="275" t="s">
        <v>428</v>
      </c>
      <c r="I96" s="275" t="s">
        <v>426</v>
      </c>
      <c r="J96" s="275"/>
      <c r="K96" s="289"/>
    </row>
    <row r="97" s="1" customFormat="1" ht="15" customHeight="1">
      <c r="B97" s="300"/>
      <c r="C97" s="275" t="s">
        <v>45</v>
      </c>
      <c r="D97" s="275"/>
      <c r="E97" s="275"/>
      <c r="F97" s="298" t="s">
        <v>391</v>
      </c>
      <c r="G97" s="299"/>
      <c r="H97" s="275" t="s">
        <v>429</v>
      </c>
      <c r="I97" s="275" t="s">
        <v>426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430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385</v>
      </c>
      <c r="D103" s="290"/>
      <c r="E103" s="290"/>
      <c r="F103" s="290" t="s">
        <v>386</v>
      </c>
      <c r="G103" s="291"/>
      <c r="H103" s="290" t="s">
        <v>51</v>
      </c>
      <c r="I103" s="290" t="s">
        <v>54</v>
      </c>
      <c r="J103" s="290" t="s">
        <v>387</v>
      </c>
      <c r="K103" s="289"/>
    </row>
    <row r="104" s="1" customFormat="1" ht="17.25" customHeight="1">
      <c r="B104" s="287"/>
      <c r="C104" s="292" t="s">
        <v>388</v>
      </c>
      <c r="D104" s="292"/>
      <c r="E104" s="292"/>
      <c r="F104" s="293" t="s">
        <v>389</v>
      </c>
      <c r="G104" s="294"/>
      <c r="H104" s="292"/>
      <c r="I104" s="292"/>
      <c r="J104" s="292" t="s">
        <v>390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50</v>
      </c>
      <c r="D106" s="297"/>
      <c r="E106" s="297"/>
      <c r="F106" s="298" t="s">
        <v>391</v>
      </c>
      <c r="G106" s="275"/>
      <c r="H106" s="275" t="s">
        <v>431</v>
      </c>
      <c r="I106" s="275" t="s">
        <v>393</v>
      </c>
      <c r="J106" s="275">
        <v>20</v>
      </c>
      <c r="K106" s="289"/>
    </row>
    <row r="107" s="1" customFormat="1" ht="15" customHeight="1">
      <c r="B107" s="287"/>
      <c r="C107" s="275" t="s">
        <v>394</v>
      </c>
      <c r="D107" s="275"/>
      <c r="E107" s="275"/>
      <c r="F107" s="298" t="s">
        <v>391</v>
      </c>
      <c r="G107" s="275"/>
      <c r="H107" s="275" t="s">
        <v>431</v>
      </c>
      <c r="I107" s="275" t="s">
        <v>393</v>
      </c>
      <c r="J107" s="275">
        <v>120</v>
      </c>
      <c r="K107" s="289"/>
    </row>
    <row r="108" s="1" customFormat="1" ht="15" customHeight="1">
      <c r="B108" s="300"/>
      <c r="C108" s="275" t="s">
        <v>396</v>
      </c>
      <c r="D108" s="275"/>
      <c r="E108" s="275"/>
      <c r="F108" s="298" t="s">
        <v>397</v>
      </c>
      <c r="G108" s="275"/>
      <c r="H108" s="275" t="s">
        <v>431</v>
      </c>
      <c r="I108" s="275" t="s">
        <v>393</v>
      </c>
      <c r="J108" s="275">
        <v>50</v>
      </c>
      <c r="K108" s="289"/>
    </row>
    <row r="109" s="1" customFormat="1" ht="15" customHeight="1">
      <c r="B109" s="300"/>
      <c r="C109" s="275" t="s">
        <v>399</v>
      </c>
      <c r="D109" s="275"/>
      <c r="E109" s="275"/>
      <c r="F109" s="298" t="s">
        <v>391</v>
      </c>
      <c r="G109" s="275"/>
      <c r="H109" s="275" t="s">
        <v>431</v>
      </c>
      <c r="I109" s="275" t="s">
        <v>401</v>
      </c>
      <c r="J109" s="275"/>
      <c r="K109" s="289"/>
    </row>
    <row r="110" s="1" customFormat="1" ht="15" customHeight="1">
      <c r="B110" s="300"/>
      <c r="C110" s="275" t="s">
        <v>410</v>
      </c>
      <c r="D110" s="275"/>
      <c r="E110" s="275"/>
      <c r="F110" s="298" t="s">
        <v>397</v>
      </c>
      <c r="G110" s="275"/>
      <c r="H110" s="275" t="s">
        <v>431</v>
      </c>
      <c r="I110" s="275" t="s">
        <v>393</v>
      </c>
      <c r="J110" s="275">
        <v>50</v>
      </c>
      <c r="K110" s="289"/>
    </row>
    <row r="111" s="1" customFormat="1" ht="15" customHeight="1">
      <c r="B111" s="300"/>
      <c r="C111" s="275" t="s">
        <v>418</v>
      </c>
      <c r="D111" s="275"/>
      <c r="E111" s="275"/>
      <c r="F111" s="298" t="s">
        <v>397</v>
      </c>
      <c r="G111" s="275"/>
      <c r="H111" s="275" t="s">
        <v>431</v>
      </c>
      <c r="I111" s="275" t="s">
        <v>393</v>
      </c>
      <c r="J111" s="275">
        <v>50</v>
      </c>
      <c r="K111" s="289"/>
    </row>
    <row r="112" s="1" customFormat="1" ht="15" customHeight="1">
      <c r="B112" s="300"/>
      <c r="C112" s="275" t="s">
        <v>416</v>
      </c>
      <c r="D112" s="275"/>
      <c r="E112" s="275"/>
      <c r="F112" s="298" t="s">
        <v>397</v>
      </c>
      <c r="G112" s="275"/>
      <c r="H112" s="275" t="s">
        <v>431</v>
      </c>
      <c r="I112" s="275" t="s">
        <v>393</v>
      </c>
      <c r="J112" s="275">
        <v>50</v>
      </c>
      <c r="K112" s="289"/>
    </row>
    <row r="113" s="1" customFormat="1" ht="15" customHeight="1">
      <c r="B113" s="300"/>
      <c r="C113" s="275" t="s">
        <v>50</v>
      </c>
      <c r="D113" s="275"/>
      <c r="E113" s="275"/>
      <c r="F113" s="298" t="s">
        <v>391</v>
      </c>
      <c r="G113" s="275"/>
      <c r="H113" s="275" t="s">
        <v>432</v>
      </c>
      <c r="I113" s="275" t="s">
        <v>393</v>
      </c>
      <c r="J113" s="275">
        <v>20</v>
      </c>
      <c r="K113" s="289"/>
    </row>
    <row r="114" s="1" customFormat="1" ht="15" customHeight="1">
      <c r="B114" s="300"/>
      <c r="C114" s="275" t="s">
        <v>433</v>
      </c>
      <c r="D114" s="275"/>
      <c r="E114" s="275"/>
      <c r="F114" s="298" t="s">
        <v>391</v>
      </c>
      <c r="G114" s="275"/>
      <c r="H114" s="275" t="s">
        <v>434</v>
      </c>
      <c r="I114" s="275" t="s">
        <v>393</v>
      </c>
      <c r="J114" s="275">
        <v>120</v>
      </c>
      <c r="K114" s="289"/>
    </row>
    <row r="115" s="1" customFormat="1" ht="15" customHeight="1">
      <c r="B115" s="300"/>
      <c r="C115" s="275" t="s">
        <v>35</v>
      </c>
      <c r="D115" s="275"/>
      <c r="E115" s="275"/>
      <c r="F115" s="298" t="s">
        <v>391</v>
      </c>
      <c r="G115" s="275"/>
      <c r="H115" s="275" t="s">
        <v>435</v>
      </c>
      <c r="I115" s="275" t="s">
        <v>426</v>
      </c>
      <c r="J115" s="275"/>
      <c r="K115" s="289"/>
    </row>
    <row r="116" s="1" customFormat="1" ht="15" customHeight="1">
      <c r="B116" s="300"/>
      <c r="C116" s="275" t="s">
        <v>45</v>
      </c>
      <c r="D116" s="275"/>
      <c r="E116" s="275"/>
      <c r="F116" s="298" t="s">
        <v>391</v>
      </c>
      <c r="G116" s="275"/>
      <c r="H116" s="275" t="s">
        <v>436</v>
      </c>
      <c r="I116" s="275" t="s">
        <v>426</v>
      </c>
      <c r="J116" s="275"/>
      <c r="K116" s="289"/>
    </row>
    <row r="117" s="1" customFormat="1" ht="15" customHeight="1">
      <c r="B117" s="300"/>
      <c r="C117" s="275" t="s">
        <v>54</v>
      </c>
      <c r="D117" s="275"/>
      <c r="E117" s="275"/>
      <c r="F117" s="298" t="s">
        <v>391</v>
      </c>
      <c r="G117" s="275"/>
      <c r="H117" s="275" t="s">
        <v>437</v>
      </c>
      <c r="I117" s="275" t="s">
        <v>438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439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385</v>
      </c>
      <c r="D123" s="290"/>
      <c r="E123" s="290"/>
      <c r="F123" s="290" t="s">
        <v>386</v>
      </c>
      <c r="G123" s="291"/>
      <c r="H123" s="290" t="s">
        <v>51</v>
      </c>
      <c r="I123" s="290" t="s">
        <v>54</v>
      </c>
      <c r="J123" s="290" t="s">
        <v>387</v>
      </c>
      <c r="K123" s="319"/>
    </row>
    <row r="124" s="1" customFormat="1" ht="17.25" customHeight="1">
      <c r="B124" s="318"/>
      <c r="C124" s="292" t="s">
        <v>388</v>
      </c>
      <c r="D124" s="292"/>
      <c r="E124" s="292"/>
      <c r="F124" s="293" t="s">
        <v>389</v>
      </c>
      <c r="G124" s="294"/>
      <c r="H124" s="292"/>
      <c r="I124" s="292"/>
      <c r="J124" s="292" t="s">
        <v>390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394</v>
      </c>
      <c r="D126" s="297"/>
      <c r="E126" s="297"/>
      <c r="F126" s="298" t="s">
        <v>391</v>
      </c>
      <c r="G126" s="275"/>
      <c r="H126" s="275" t="s">
        <v>431</v>
      </c>
      <c r="I126" s="275" t="s">
        <v>393</v>
      </c>
      <c r="J126" s="275">
        <v>120</v>
      </c>
      <c r="K126" s="323"/>
    </row>
    <row r="127" s="1" customFormat="1" ht="15" customHeight="1">
      <c r="B127" s="320"/>
      <c r="C127" s="275" t="s">
        <v>440</v>
      </c>
      <c r="D127" s="275"/>
      <c r="E127" s="275"/>
      <c r="F127" s="298" t="s">
        <v>391</v>
      </c>
      <c r="G127" s="275"/>
      <c r="H127" s="275" t="s">
        <v>441</v>
      </c>
      <c r="I127" s="275" t="s">
        <v>393</v>
      </c>
      <c r="J127" s="275" t="s">
        <v>442</v>
      </c>
      <c r="K127" s="323"/>
    </row>
    <row r="128" s="1" customFormat="1" ht="15" customHeight="1">
      <c r="B128" s="320"/>
      <c r="C128" s="275" t="s">
        <v>339</v>
      </c>
      <c r="D128" s="275"/>
      <c r="E128" s="275"/>
      <c r="F128" s="298" t="s">
        <v>391</v>
      </c>
      <c r="G128" s="275"/>
      <c r="H128" s="275" t="s">
        <v>443</v>
      </c>
      <c r="I128" s="275" t="s">
        <v>393</v>
      </c>
      <c r="J128" s="275" t="s">
        <v>442</v>
      </c>
      <c r="K128" s="323"/>
    </row>
    <row r="129" s="1" customFormat="1" ht="15" customHeight="1">
      <c r="B129" s="320"/>
      <c r="C129" s="275" t="s">
        <v>402</v>
      </c>
      <c r="D129" s="275"/>
      <c r="E129" s="275"/>
      <c r="F129" s="298" t="s">
        <v>397</v>
      </c>
      <c r="G129" s="275"/>
      <c r="H129" s="275" t="s">
        <v>403</v>
      </c>
      <c r="I129" s="275" t="s">
        <v>393</v>
      </c>
      <c r="J129" s="275">
        <v>15</v>
      </c>
      <c r="K129" s="323"/>
    </row>
    <row r="130" s="1" customFormat="1" ht="15" customHeight="1">
      <c r="B130" s="320"/>
      <c r="C130" s="301" t="s">
        <v>404</v>
      </c>
      <c r="D130" s="301"/>
      <c r="E130" s="301"/>
      <c r="F130" s="302" t="s">
        <v>397</v>
      </c>
      <c r="G130" s="301"/>
      <c r="H130" s="301" t="s">
        <v>405</v>
      </c>
      <c r="I130" s="301" t="s">
        <v>393</v>
      </c>
      <c r="J130" s="301">
        <v>15</v>
      </c>
      <c r="K130" s="323"/>
    </row>
    <row r="131" s="1" customFormat="1" ht="15" customHeight="1">
      <c r="B131" s="320"/>
      <c r="C131" s="301" t="s">
        <v>406</v>
      </c>
      <c r="D131" s="301"/>
      <c r="E131" s="301"/>
      <c r="F131" s="302" t="s">
        <v>397</v>
      </c>
      <c r="G131" s="301"/>
      <c r="H131" s="301" t="s">
        <v>407</v>
      </c>
      <c r="I131" s="301" t="s">
        <v>393</v>
      </c>
      <c r="J131" s="301">
        <v>20</v>
      </c>
      <c r="K131" s="323"/>
    </row>
    <row r="132" s="1" customFormat="1" ht="15" customHeight="1">
      <c r="B132" s="320"/>
      <c r="C132" s="301" t="s">
        <v>408</v>
      </c>
      <c r="D132" s="301"/>
      <c r="E132" s="301"/>
      <c r="F132" s="302" t="s">
        <v>397</v>
      </c>
      <c r="G132" s="301"/>
      <c r="H132" s="301" t="s">
        <v>409</v>
      </c>
      <c r="I132" s="301" t="s">
        <v>393</v>
      </c>
      <c r="J132" s="301">
        <v>20</v>
      </c>
      <c r="K132" s="323"/>
    </row>
    <row r="133" s="1" customFormat="1" ht="15" customHeight="1">
      <c r="B133" s="320"/>
      <c r="C133" s="275" t="s">
        <v>396</v>
      </c>
      <c r="D133" s="275"/>
      <c r="E133" s="275"/>
      <c r="F133" s="298" t="s">
        <v>397</v>
      </c>
      <c r="G133" s="275"/>
      <c r="H133" s="275" t="s">
        <v>431</v>
      </c>
      <c r="I133" s="275" t="s">
        <v>393</v>
      </c>
      <c r="J133" s="275">
        <v>50</v>
      </c>
      <c r="K133" s="323"/>
    </row>
    <row r="134" s="1" customFormat="1" ht="15" customHeight="1">
      <c r="B134" s="320"/>
      <c r="C134" s="275" t="s">
        <v>410</v>
      </c>
      <c r="D134" s="275"/>
      <c r="E134" s="275"/>
      <c r="F134" s="298" t="s">
        <v>397</v>
      </c>
      <c r="G134" s="275"/>
      <c r="H134" s="275" t="s">
        <v>431</v>
      </c>
      <c r="I134" s="275" t="s">
        <v>393</v>
      </c>
      <c r="J134" s="275">
        <v>50</v>
      </c>
      <c r="K134" s="323"/>
    </row>
    <row r="135" s="1" customFormat="1" ht="15" customHeight="1">
      <c r="B135" s="320"/>
      <c r="C135" s="275" t="s">
        <v>416</v>
      </c>
      <c r="D135" s="275"/>
      <c r="E135" s="275"/>
      <c r="F135" s="298" t="s">
        <v>397</v>
      </c>
      <c r="G135" s="275"/>
      <c r="H135" s="275" t="s">
        <v>431</v>
      </c>
      <c r="I135" s="275" t="s">
        <v>393</v>
      </c>
      <c r="J135" s="275">
        <v>50</v>
      </c>
      <c r="K135" s="323"/>
    </row>
    <row r="136" s="1" customFormat="1" ht="15" customHeight="1">
      <c r="B136" s="320"/>
      <c r="C136" s="275" t="s">
        <v>418</v>
      </c>
      <c r="D136" s="275"/>
      <c r="E136" s="275"/>
      <c r="F136" s="298" t="s">
        <v>397</v>
      </c>
      <c r="G136" s="275"/>
      <c r="H136" s="275" t="s">
        <v>431</v>
      </c>
      <c r="I136" s="275" t="s">
        <v>393</v>
      </c>
      <c r="J136" s="275">
        <v>50</v>
      </c>
      <c r="K136" s="323"/>
    </row>
    <row r="137" s="1" customFormat="1" ht="15" customHeight="1">
      <c r="B137" s="320"/>
      <c r="C137" s="275" t="s">
        <v>419</v>
      </c>
      <c r="D137" s="275"/>
      <c r="E137" s="275"/>
      <c r="F137" s="298" t="s">
        <v>397</v>
      </c>
      <c r="G137" s="275"/>
      <c r="H137" s="275" t="s">
        <v>444</v>
      </c>
      <c r="I137" s="275" t="s">
        <v>393</v>
      </c>
      <c r="J137" s="275">
        <v>255</v>
      </c>
      <c r="K137" s="323"/>
    </row>
    <row r="138" s="1" customFormat="1" ht="15" customHeight="1">
      <c r="B138" s="320"/>
      <c r="C138" s="275" t="s">
        <v>421</v>
      </c>
      <c r="D138" s="275"/>
      <c r="E138" s="275"/>
      <c r="F138" s="298" t="s">
        <v>391</v>
      </c>
      <c r="G138" s="275"/>
      <c r="H138" s="275" t="s">
        <v>445</v>
      </c>
      <c r="I138" s="275" t="s">
        <v>423</v>
      </c>
      <c r="J138" s="275"/>
      <c r="K138" s="323"/>
    </row>
    <row r="139" s="1" customFormat="1" ht="15" customHeight="1">
      <c r="B139" s="320"/>
      <c r="C139" s="275" t="s">
        <v>424</v>
      </c>
      <c r="D139" s="275"/>
      <c r="E139" s="275"/>
      <c r="F139" s="298" t="s">
        <v>391</v>
      </c>
      <c r="G139" s="275"/>
      <c r="H139" s="275" t="s">
        <v>446</v>
      </c>
      <c r="I139" s="275" t="s">
        <v>426</v>
      </c>
      <c r="J139" s="275"/>
      <c r="K139" s="323"/>
    </row>
    <row r="140" s="1" customFormat="1" ht="15" customHeight="1">
      <c r="B140" s="320"/>
      <c r="C140" s="275" t="s">
        <v>427</v>
      </c>
      <c r="D140" s="275"/>
      <c r="E140" s="275"/>
      <c r="F140" s="298" t="s">
        <v>391</v>
      </c>
      <c r="G140" s="275"/>
      <c r="H140" s="275" t="s">
        <v>427</v>
      </c>
      <c r="I140" s="275" t="s">
        <v>426</v>
      </c>
      <c r="J140" s="275"/>
      <c r="K140" s="323"/>
    </row>
    <row r="141" s="1" customFormat="1" ht="15" customHeight="1">
      <c r="B141" s="320"/>
      <c r="C141" s="275" t="s">
        <v>35</v>
      </c>
      <c r="D141" s="275"/>
      <c r="E141" s="275"/>
      <c r="F141" s="298" t="s">
        <v>391</v>
      </c>
      <c r="G141" s="275"/>
      <c r="H141" s="275" t="s">
        <v>447</v>
      </c>
      <c r="I141" s="275" t="s">
        <v>426</v>
      </c>
      <c r="J141" s="275"/>
      <c r="K141" s="323"/>
    </row>
    <row r="142" s="1" customFormat="1" ht="15" customHeight="1">
      <c r="B142" s="320"/>
      <c r="C142" s="275" t="s">
        <v>448</v>
      </c>
      <c r="D142" s="275"/>
      <c r="E142" s="275"/>
      <c r="F142" s="298" t="s">
        <v>391</v>
      </c>
      <c r="G142" s="275"/>
      <c r="H142" s="275" t="s">
        <v>449</v>
      </c>
      <c r="I142" s="275" t="s">
        <v>426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450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385</v>
      </c>
      <c r="D148" s="290"/>
      <c r="E148" s="290"/>
      <c r="F148" s="290" t="s">
        <v>386</v>
      </c>
      <c r="G148" s="291"/>
      <c r="H148" s="290" t="s">
        <v>51</v>
      </c>
      <c r="I148" s="290" t="s">
        <v>54</v>
      </c>
      <c r="J148" s="290" t="s">
        <v>387</v>
      </c>
      <c r="K148" s="289"/>
    </row>
    <row r="149" s="1" customFormat="1" ht="17.25" customHeight="1">
      <c r="B149" s="287"/>
      <c r="C149" s="292" t="s">
        <v>388</v>
      </c>
      <c r="D149" s="292"/>
      <c r="E149" s="292"/>
      <c r="F149" s="293" t="s">
        <v>389</v>
      </c>
      <c r="G149" s="294"/>
      <c r="H149" s="292"/>
      <c r="I149" s="292"/>
      <c r="J149" s="292" t="s">
        <v>390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394</v>
      </c>
      <c r="D151" s="275"/>
      <c r="E151" s="275"/>
      <c r="F151" s="328" t="s">
        <v>391</v>
      </c>
      <c r="G151" s="275"/>
      <c r="H151" s="327" t="s">
        <v>431</v>
      </c>
      <c r="I151" s="327" t="s">
        <v>393</v>
      </c>
      <c r="J151" s="327">
        <v>120</v>
      </c>
      <c r="K151" s="323"/>
    </row>
    <row r="152" s="1" customFormat="1" ht="15" customHeight="1">
      <c r="B152" s="300"/>
      <c r="C152" s="327" t="s">
        <v>440</v>
      </c>
      <c r="D152" s="275"/>
      <c r="E152" s="275"/>
      <c r="F152" s="328" t="s">
        <v>391</v>
      </c>
      <c r="G152" s="275"/>
      <c r="H152" s="327" t="s">
        <v>451</v>
      </c>
      <c r="I152" s="327" t="s">
        <v>393</v>
      </c>
      <c r="J152" s="327" t="s">
        <v>442</v>
      </c>
      <c r="K152" s="323"/>
    </row>
    <row r="153" s="1" customFormat="1" ht="15" customHeight="1">
      <c r="B153" s="300"/>
      <c r="C153" s="327" t="s">
        <v>339</v>
      </c>
      <c r="D153" s="275"/>
      <c r="E153" s="275"/>
      <c r="F153" s="328" t="s">
        <v>391</v>
      </c>
      <c r="G153" s="275"/>
      <c r="H153" s="327" t="s">
        <v>452</v>
      </c>
      <c r="I153" s="327" t="s">
        <v>393</v>
      </c>
      <c r="J153" s="327" t="s">
        <v>442</v>
      </c>
      <c r="K153" s="323"/>
    </row>
    <row r="154" s="1" customFormat="1" ht="15" customHeight="1">
      <c r="B154" s="300"/>
      <c r="C154" s="327" t="s">
        <v>396</v>
      </c>
      <c r="D154" s="275"/>
      <c r="E154" s="275"/>
      <c r="F154" s="328" t="s">
        <v>397</v>
      </c>
      <c r="G154" s="275"/>
      <c r="H154" s="327" t="s">
        <v>431</v>
      </c>
      <c r="I154" s="327" t="s">
        <v>393</v>
      </c>
      <c r="J154" s="327">
        <v>50</v>
      </c>
      <c r="K154" s="323"/>
    </row>
    <row r="155" s="1" customFormat="1" ht="15" customHeight="1">
      <c r="B155" s="300"/>
      <c r="C155" s="327" t="s">
        <v>399</v>
      </c>
      <c r="D155" s="275"/>
      <c r="E155" s="275"/>
      <c r="F155" s="328" t="s">
        <v>391</v>
      </c>
      <c r="G155" s="275"/>
      <c r="H155" s="327" t="s">
        <v>431</v>
      </c>
      <c r="I155" s="327" t="s">
        <v>401</v>
      </c>
      <c r="J155" s="327"/>
      <c r="K155" s="323"/>
    </row>
    <row r="156" s="1" customFormat="1" ht="15" customHeight="1">
      <c r="B156" s="300"/>
      <c r="C156" s="327" t="s">
        <v>410</v>
      </c>
      <c r="D156" s="275"/>
      <c r="E156" s="275"/>
      <c r="F156" s="328" t="s">
        <v>397</v>
      </c>
      <c r="G156" s="275"/>
      <c r="H156" s="327" t="s">
        <v>431</v>
      </c>
      <c r="I156" s="327" t="s">
        <v>393</v>
      </c>
      <c r="J156" s="327">
        <v>50</v>
      </c>
      <c r="K156" s="323"/>
    </row>
    <row r="157" s="1" customFormat="1" ht="15" customHeight="1">
      <c r="B157" s="300"/>
      <c r="C157" s="327" t="s">
        <v>418</v>
      </c>
      <c r="D157" s="275"/>
      <c r="E157" s="275"/>
      <c r="F157" s="328" t="s">
        <v>397</v>
      </c>
      <c r="G157" s="275"/>
      <c r="H157" s="327" t="s">
        <v>431</v>
      </c>
      <c r="I157" s="327" t="s">
        <v>393</v>
      </c>
      <c r="J157" s="327">
        <v>50</v>
      </c>
      <c r="K157" s="323"/>
    </row>
    <row r="158" s="1" customFormat="1" ht="15" customHeight="1">
      <c r="B158" s="300"/>
      <c r="C158" s="327" t="s">
        <v>416</v>
      </c>
      <c r="D158" s="275"/>
      <c r="E158" s="275"/>
      <c r="F158" s="328" t="s">
        <v>397</v>
      </c>
      <c r="G158" s="275"/>
      <c r="H158" s="327" t="s">
        <v>431</v>
      </c>
      <c r="I158" s="327" t="s">
        <v>393</v>
      </c>
      <c r="J158" s="327">
        <v>50</v>
      </c>
      <c r="K158" s="323"/>
    </row>
    <row r="159" s="1" customFormat="1" ht="15" customHeight="1">
      <c r="B159" s="300"/>
      <c r="C159" s="327" t="s">
        <v>93</v>
      </c>
      <c r="D159" s="275"/>
      <c r="E159" s="275"/>
      <c r="F159" s="328" t="s">
        <v>391</v>
      </c>
      <c r="G159" s="275"/>
      <c r="H159" s="327" t="s">
        <v>453</v>
      </c>
      <c r="I159" s="327" t="s">
        <v>393</v>
      </c>
      <c r="J159" s="327" t="s">
        <v>454</v>
      </c>
      <c r="K159" s="323"/>
    </row>
    <row r="160" s="1" customFormat="1" ht="15" customHeight="1">
      <c r="B160" s="300"/>
      <c r="C160" s="327" t="s">
        <v>455</v>
      </c>
      <c r="D160" s="275"/>
      <c r="E160" s="275"/>
      <c r="F160" s="328" t="s">
        <v>391</v>
      </c>
      <c r="G160" s="275"/>
      <c r="H160" s="327" t="s">
        <v>456</v>
      </c>
      <c r="I160" s="327" t="s">
        <v>426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457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385</v>
      </c>
      <c r="D166" s="290"/>
      <c r="E166" s="290"/>
      <c r="F166" s="290" t="s">
        <v>386</v>
      </c>
      <c r="G166" s="332"/>
      <c r="H166" s="333" t="s">
        <v>51</v>
      </c>
      <c r="I166" s="333" t="s">
        <v>54</v>
      </c>
      <c r="J166" s="290" t="s">
        <v>387</v>
      </c>
      <c r="K166" s="267"/>
    </row>
    <row r="167" s="1" customFormat="1" ht="17.25" customHeight="1">
      <c r="B167" s="268"/>
      <c r="C167" s="292" t="s">
        <v>388</v>
      </c>
      <c r="D167" s="292"/>
      <c r="E167" s="292"/>
      <c r="F167" s="293" t="s">
        <v>389</v>
      </c>
      <c r="G167" s="334"/>
      <c r="H167" s="335"/>
      <c r="I167" s="335"/>
      <c r="J167" s="292" t="s">
        <v>390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394</v>
      </c>
      <c r="D169" s="275"/>
      <c r="E169" s="275"/>
      <c r="F169" s="298" t="s">
        <v>391</v>
      </c>
      <c r="G169" s="275"/>
      <c r="H169" s="275" t="s">
        <v>431</v>
      </c>
      <c r="I169" s="275" t="s">
        <v>393</v>
      </c>
      <c r="J169" s="275">
        <v>120</v>
      </c>
      <c r="K169" s="323"/>
    </row>
    <row r="170" s="1" customFormat="1" ht="15" customHeight="1">
      <c r="B170" s="300"/>
      <c r="C170" s="275" t="s">
        <v>440</v>
      </c>
      <c r="D170" s="275"/>
      <c r="E170" s="275"/>
      <c r="F170" s="298" t="s">
        <v>391</v>
      </c>
      <c r="G170" s="275"/>
      <c r="H170" s="275" t="s">
        <v>441</v>
      </c>
      <c r="I170" s="275" t="s">
        <v>393</v>
      </c>
      <c r="J170" s="275" t="s">
        <v>442</v>
      </c>
      <c r="K170" s="323"/>
    </row>
    <row r="171" s="1" customFormat="1" ht="15" customHeight="1">
      <c r="B171" s="300"/>
      <c r="C171" s="275" t="s">
        <v>339</v>
      </c>
      <c r="D171" s="275"/>
      <c r="E171" s="275"/>
      <c r="F171" s="298" t="s">
        <v>391</v>
      </c>
      <c r="G171" s="275"/>
      <c r="H171" s="275" t="s">
        <v>458</v>
      </c>
      <c r="I171" s="275" t="s">
        <v>393</v>
      </c>
      <c r="J171" s="275" t="s">
        <v>442</v>
      </c>
      <c r="K171" s="323"/>
    </row>
    <row r="172" s="1" customFormat="1" ht="15" customHeight="1">
      <c r="B172" s="300"/>
      <c r="C172" s="275" t="s">
        <v>396</v>
      </c>
      <c r="D172" s="275"/>
      <c r="E172" s="275"/>
      <c r="F172" s="298" t="s">
        <v>397</v>
      </c>
      <c r="G172" s="275"/>
      <c r="H172" s="275" t="s">
        <v>458</v>
      </c>
      <c r="I172" s="275" t="s">
        <v>393</v>
      </c>
      <c r="J172" s="275">
        <v>50</v>
      </c>
      <c r="K172" s="323"/>
    </row>
    <row r="173" s="1" customFormat="1" ht="15" customHeight="1">
      <c r="B173" s="300"/>
      <c r="C173" s="275" t="s">
        <v>399</v>
      </c>
      <c r="D173" s="275"/>
      <c r="E173" s="275"/>
      <c r="F173" s="298" t="s">
        <v>391</v>
      </c>
      <c r="G173" s="275"/>
      <c r="H173" s="275" t="s">
        <v>458</v>
      </c>
      <c r="I173" s="275" t="s">
        <v>401</v>
      </c>
      <c r="J173" s="275"/>
      <c r="K173" s="323"/>
    </row>
    <row r="174" s="1" customFormat="1" ht="15" customHeight="1">
      <c r="B174" s="300"/>
      <c r="C174" s="275" t="s">
        <v>410</v>
      </c>
      <c r="D174" s="275"/>
      <c r="E174" s="275"/>
      <c r="F174" s="298" t="s">
        <v>397</v>
      </c>
      <c r="G174" s="275"/>
      <c r="H174" s="275" t="s">
        <v>458</v>
      </c>
      <c r="I174" s="275" t="s">
        <v>393</v>
      </c>
      <c r="J174" s="275">
        <v>50</v>
      </c>
      <c r="K174" s="323"/>
    </row>
    <row r="175" s="1" customFormat="1" ht="15" customHeight="1">
      <c r="B175" s="300"/>
      <c r="C175" s="275" t="s">
        <v>418</v>
      </c>
      <c r="D175" s="275"/>
      <c r="E175" s="275"/>
      <c r="F175" s="298" t="s">
        <v>397</v>
      </c>
      <c r="G175" s="275"/>
      <c r="H175" s="275" t="s">
        <v>458</v>
      </c>
      <c r="I175" s="275" t="s">
        <v>393</v>
      </c>
      <c r="J175" s="275">
        <v>50</v>
      </c>
      <c r="K175" s="323"/>
    </row>
    <row r="176" s="1" customFormat="1" ht="15" customHeight="1">
      <c r="B176" s="300"/>
      <c r="C176" s="275" t="s">
        <v>416</v>
      </c>
      <c r="D176" s="275"/>
      <c r="E176" s="275"/>
      <c r="F176" s="298" t="s">
        <v>397</v>
      </c>
      <c r="G176" s="275"/>
      <c r="H176" s="275" t="s">
        <v>458</v>
      </c>
      <c r="I176" s="275" t="s">
        <v>393</v>
      </c>
      <c r="J176" s="275">
        <v>50</v>
      </c>
      <c r="K176" s="323"/>
    </row>
    <row r="177" s="1" customFormat="1" ht="15" customHeight="1">
      <c r="B177" s="300"/>
      <c r="C177" s="275" t="s">
        <v>100</v>
      </c>
      <c r="D177" s="275"/>
      <c r="E177" s="275"/>
      <c r="F177" s="298" t="s">
        <v>391</v>
      </c>
      <c r="G177" s="275"/>
      <c r="H177" s="275" t="s">
        <v>459</v>
      </c>
      <c r="I177" s="275" t="s">
        <v>460</v>
      </c>
      <c r="J177" s="275"/>
      <c r="K177" s="323"/>
    </row>
    <row r="178" s="1" customFormat="1" ht="15" customHeight="1">
      <c r="B178" s="300"/>
      <c r="C178" s="275" t="s">
        <v>54</v>
      </c>
      <c r="D178" s="275"/>
      <c r="E178" s="275"/>
      <c r="F178" s="298" t="s">
        <v>391</v>
      </c>
      <c r="G178" s="275"/>
      <c r="H178" s="275" t="s">
        <v>461</v>
      </c>
      <c r="I178" s="275" t="s">
        <v>462</v>
      </c>
      <c r="J178" s="275">
        <v>1</v>
      </c>
      <c r="K178" s="323"/>
    </row>
    <row r="179" s="1" customFormat="1" ht="15" customHeight="1">
      <c r="B179" s="300"/>
      <c r="C179" s="275" t="s">
        <v>50</v>
      </c>
      <c r="D179" s="275"/>
      <c r="E179" s="275"/>
      <c r="F179" s="298" t="s">
        <v>391</v>
      </c>
      <c r="G179" s="275"/>
      <c r="H179" s="275" t="s">
        <v>463</v>
      </c>
      <c r="I179" s="275" t="s">
        <v>393</v>
      </c>
      <c r="J179" s="275">
        <v>20</v>
      </c>
      <c r="K179" s="323"/>
    </row>
    <row r="180" s="1" customFormat="1" ht="15" customHeight="1">
      <c r="B180" s="300"/>
      <c r="C180" s="275" t="s">
        <v>51</v>
      </c>
      <c r="D180" s="275"/>
      <c r="E180" s="275"/>
      <c r="F180" s="298" t="s">
        <v>391</v>
      </c>
      <c r="G180" s="275"/>
      <c r="H180" s="275" t="s">
        <v>464</v>
      </c>
      <c r="I180" s="275" t="s">
        <v>393</v>
      </c>
      <c r="J180" s="275">
        <v>255</v>
      </c>
      <c r="K180" s="323"/>
    </row>
    <row r="181" s="1" customFormat="1" ht="15" customHeight="1">
      <c r="B181" s="300"/>
      <c r="C181" s="275" t="s">
        <v>101</v>
      </c>
      <c r="D181" s="275"/>
      <c r="E181" s="275"/>
      <c r="F181" s="298" t="s">
        <v>391</v>
      </c>
      <c r="G181" s="275"/>
      <c r="H181" s="275" t="s">
        <v>355</v>
      </c>
      <c r="I181" s="275" t="s">
        <v>393</v>
      </c>
      <c r="J181" s="275">
        <v>10</v>
      </c>
      <c r="K181" s="323"/>
    </row>
    <row r="182" s="1" customFormat="1" ht="15" customHeight="1">
      <c r="B182" s="300"/>
      <c r="C182" s="275" t="s">
        <v>102</v>
      </c>
      <c r="D182" s="275"/>
      <c r="E182" s="275"/>
      <c r="F182" s="298" t="s">
        <v>391</v>
      </c>
      <c r="G182" s="275"/>
      <c r="H182" s="275" t="s">
        <v>465</v>
      </c>
      <c r="I182" s="275" t="s">
        <v>426</v>
      </c>
      <c r="J182" s="275"/>
      <c r="K182" s="323"/>
    </row>
    <row r="183" s="1" customFormat="1" ht="15" customHeight="1">
      <c r="B183" s="300"/>
      <c r="C183" s="275" t="s">
        <v>466</v>
      </c>
      <c r="D183" s="275"/>
      <c r="E183" s="275"/>
      <c r="F183" s="298" t="s">
        <v>391</v>
      </c>
      <c r="G183" s="275"/>
      <c r="H183" s="275" t="s">
        <v>467</v>
      </c>
      <c r="I183" s="275" t="s">
        <v>426</v>
      </c>
      <c r="J183" s="275"/>
      <c r="K183" s="323"/>
    </row>
    <row r="184" s="1" customFormat="1" ht="15" customHeight="1">
      <c r="B184" s="300"/>
      <c r="C184" s="275" t="s">
        <v>455</v>
      </c>
      <c r="D184" s="275"/>
      <c r="E184" s="275"/>
      <c r="F184" s="298" t="s">
        <v>391</v>
      </c>
      <c r="G184" s="275"/>
      <c r="H184" s="275" t="s">
        <v>468</v>
      </c>
      <c r="I184" s="275" t="s">
        <v>426</v>
      </c>
      <c r="J184" s="275"/>
      <c r="K184" s="323"/>
    </row>
    <row r="185" s="1" customFormat="1" ht="15" customHeight="1">
      <c r="B185" s="300"/>
      <c r="C185" s="275" t="s">
        <v>104</v>
      </c>
      <c r="D185" s="275"/>
      <c r="E185" s="275"/>
      <c r="F185" s="298" t="s">
        <v>397</v>
      </c>
      <c r="G185" s="275"/>
      <c r="H185" s="275" t="s">
        <v>469</v>
      </c>
      <c r="I185" s="275" t="s">
        <v>393</v>
      </c>
      <c r="J185" s="275">
        <v>50</v>
      </c>
      <c r="K185" s="323"/>
    </row>
    <row r="186" s="1" customFormat="1" ht="15" customHeight="1">
      <c r="B186" s="300"/>
      <c r="C186" s="275" t="s">
        <v>470</v>
      </c>
      <c r="D186" s="275"/>
      <c r="E186" s="275"/>
      <c r="F186" s="298" t="s">
        <v>397</v>
      </c>
      <c r="G186" s="275"/>
      <c r="H186" s="275" t="s">
        <v>471</v>
      </c>
      <c r="I186" s="275" t="s">
        <v>472</v>
      </c>
      <c r="J186" s="275"/>
      <c r="K186" s="323"/>
    </row>
    <row r="187" s="1" customFormat="1" ht="15" customHeight="1">
      <c r="B187" s="300"/>
      <c r="C187" s="275" t="s">
        <v>473</v>
      </c>
      <c r="D187" s="275"/>
      <c r="E187" s="275"/>
      <c r="F187" s="298" t="s">
        <v>397</v>
      </c>
      <c r="G187" s="275"/>
      <c r="H187" s="275" t="s">
        <v>474</v>
      </c>
      <c r="I187" s="275" t="s">
        <v>472</v>
      </c>
      <c r="J187" s="275"/>
      <c r="K187" s="323"/>
    </row>
    <row r="188" s="1" customFormat="1" ht="15" customHeight="1">
      <c r="B188" s="300"/>
      <c r="C188" s="275" t="s">
        <v>475</v>
      </c>
      <c r="D188" s="275"/>
      <c r="E188" s="275"/>
      <c r="F188" s="298" t="s">
        <v>397</v>
      </c>
      <c r="G188" s="275"/>
      <c r="H188" s="275" t="s">
        <v>476</v>
      </c>
      <c r="I188" s="275" t="s">
        <v>472</v>
      </c>
      <c r="J188" s="275"/>
      <c r="K188" s="323"/>
    </row>
    <row r="189" s="1" customFormat="1" ht="15" customHeight="1">
      <c r="B189" s="300"/>
      <c r="C189" s="336" t="s">
        <v>477</v>
      </c>
      <c r="D189" s="275"/>
      <c r="E189" s="275"/>
      <c r="F189" s="298" t="s">
        <v>397</v>
      </c>
      <c r="G189" s="275"/>
      <c r="H189" s="275" t="s">
        <v>478</v>
      </c>
      <c r="I189" s="275" t="s">
        <v>479</v>
      </c>
      <c r="J189" s="337" t="s">
        <v>480</v>
      </c>
      <c r="K189" s="323"/>
    </row>
    <row r="190" s="1" customFormat="1" ht="15" customHeight="1">
      <c r="B190" s="300"/>
      <c r="C190" s="336" t="s">
        <v>39</v>
      </c>
      <c r="D190" s="275"/>
      <c r="E190" s="275"/>
      <c r="F190" s="298" t="s">
        <v>391</v>
      </c>
      <c r="G190" s="275"/>
      <c r="H190" s="272" t="s">
        <v>481</v>
      </c>
      <c r="I190" s="275" t="s">
        <v>482</v>
      </c>
      <c r="J190" s="275"/>
      <c r="K190" s="323"/>
    </row>
    <row r="191" s="1" customFormat="1" ht="15" customHeight="1">
      <c r="B191" s="300"/>
      <c r="C191" s="336" t="s">
        <v>483</v>
      </c>
      <c r="D191" s="275"/>
      <c r="E191" s="275"/>
      <c r="F191" s="298" t="s">
        <v>391</v>
      </c>
      <c r="G191" s="275"/>
      <c r="H191" s="275" t="s">
        <v>484</v>
      </c>
      <c r="I191" s="275" t="s">
        <v>426</v>
      </c>
      <c r="J191" s="275"/>
      <c r="K191" s="323"/>
    </row>
    <row r="192" s="1" customFormat="1" ht="15" customHeight="1">
      <c r="B192" s="300"/>
      <c r="C192" s="336" t="s">
        <v>485</v>
      </c>
      <c r="D192" s="275"/>
      <c r="E192" s="275"/>
      <c r="F192" s="298" t="s">
        <v>391</v>
      </c>
      <c r="G192" s="275"/>
      <c r="H192" s="275" t="s">
        <v>486</v>
      </c>
      <c r="I192" s="275" t="s">
        <v>426</v>
      </c>
      <c r="J192" s="275"/>
      <c r="K192" s="323"/>
    </row>
    <row r="193" s="1" customFormat="1" ht="15" customHeight="1">
      <c r="B193" s="300"/>
      <c r="C193" s="336" t="s">
        <v>487</v>
      </c>
      <c r="D193" s="275"/>
      <c r="E193" s="275"/>
      <c r="F193" s="298" t="s">
        <v>397</v>
      </c>
      <c r="G193" s="275"/>
      <c r="H193" s="275" t="s">
        <v>488</v>
      </c>
      <c r="I193" s="275" t="s">
        <v>426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489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490</v>
      </c>
      <c r="D200" s="339"/>
      <c r="E200" s="339"/>
      <c r="F200" s="339" t="s">
        <v>491</v>
      </c>
      <c r="G200" s="340"/>
      <c r="H200" s="339" t="s">
        <v>492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482</v>
      </c>
      <c r="D202" s="275"/>
      <c r="E202" s="275"/>
      <c r="F202" s="298" t="s">
        <v>40</v>
      </c>
      <c r="G202" s="275"/>
      <c r="H202" s="275" t="s">
        <v>493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41</v>
      </c>
      <c r="G203" s="275"/>
      <c r="H203" s="275" t="s">
        <v>494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44</v>
      </c>
      <c r="G204" s="275"/>
      <c r="H204" s="275" t="s">
        <v>495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42</v>
      </c>
      <c r="G205" s="275"/>
      <c r="H205" s="275" t="s">
        <v>496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43</v>
      </c>
      <c r="G206" s="275"/>
      <c r="H206" s="275" t="s">
        <v>497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438</v>
      </c>
      <c r="D208" s="275"/>
      <c r="E208" s="275"/>
      <c r="F208" s="298" t="s">
        <v>76</v>
      </c>
      <c r="G208" s="275"/>
      <c r="H208" s="275" t="s">
        <v>498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334</v>
      </c>
      <c r="G209" s="275"/>
      <c r="H209" s="275" t="s">
        <v>335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332</v>
      </c>
      <c r="G210" s="275"/>
      <c r="H210" s="275" t="s">
        <v>499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86</v>
      </c>
      <c r="G211" s="336"/>
      <c r="H211" s="327" t="s">
        <v>336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337</v>
      </c>
      <c r="G212" s="336"/>
      <c r="H212" s="327" t="s">
        <v>317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462</v>
      </c>
      <c r="D214" s="275"/>
      <c r="E214" s="275"/>
      <c r="F214" s="298">
        <v>1</v>
      </c>
      <c r="G214" s="336"/>
      <c r="H214" s="327" t="s">
        <v>500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501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502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503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Trávníček Pavel</dc:creator>
  <cp:lastModifiedBy>Trávníček Pavel</cp:lastModifiedBy>
  <dcterms:created xsi:type="dcterms:W3CDTF">2021-01-28T11:31:28Z</dcterms:created>
  <dcterms:modified xsi:type="dcterms:W3CDTF">2021-01-28T11:31:32Z</dcterms:modified>
</cp:coreProperties>
</file>